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firstSheet="4" activeTab="18"/>
  </bookViews>
  <sheets>
    <sheet name="1.kiemelt ei" sheetId="1" r:id="rId1"/>
    <sheet name="2.bevétel,kiadás" sheetId="2" r:id="rId2"/>
    <sheet name="3.Bevételek" sheetId="3" r:id="rId3"/>
    <sheet name="6.létszám" sheetId="4" r:id="rId4"/>
    <sheet name="10.beruházások felújítások" sheetId="5" r:id="rId5"/>
    <sheet name="11.tartalékok" sheetId="6" r:id="rId6"/>
    <sheet name="13.stabilitási 1" sheetId="7" r:id="rId7"/>
    <sheet name="14.stabilitási 2" sheetId="8" r:id="rId8"/>
    <sheet name="12.EU projektek" sheetId="9" r:id="rId9"/>
    <sheet name="4.hitelek" sheetId="10" r:id="rId10"/>
    <sheet name="15.finanszírozás" sheetId="11" r:id="rId11"/>
    <sheet name="7.szociális kiadások" sheetId="12" r:id="rId12"/>
    <sheet name="8.átadott" sheetId="13" r:id="rId13"/>
    <sheet name="9.átvett" sheetId="14" r:id="rId14"/>
    <sheet name="5.helyi adók" sheetId="15" r:id="rId15"/>
    <sheet name="MÉRLEG " sheetId="16" r:id="rId16"/>
    <sheet name="EI FELHASZN TERV " sheetId="17" r:id="rId17"/>
    <sheet name="TÖBB ÉVES" sheetId="18" r:id="rId18"/>
    <sheet name="KÖZVETETT" sheetId="19" r:id="rId19"/>
    <sheet name="GÖRDÜLŐ" sheetId="20" r:id="rId20"/>
    <sheet name="Munka1" sheetId="21" r:id="rId21"/>
  </sheets>
  <definedNames>
    <definedName name="foot_4_place" localSheetId="7">'14.stabilitási 2'!$A$18</definedName>
    <definedName name="foot_5_place" localSheetId="7">'14.stabilitási 2'!#REF!</definedName>
    <definedName name="foot_53_place" localSheetId="7">'14.stabilitási 2'!$A$63</definedName>
    <definedName name="_xlnm.Print_Area" localSheetId="0">'1.kiemelt ei'!$A$1:$B$26</definedName>
    <definedName name="_xlnm.Print_Area" localSheetId="4">'10.beruházások felújítások'!$A$1:$H$50</definedName>
    <definedName name="_xlnm.Print_Area" localSheetId="5">'11.tartalékok'!$A$1:$H$19</definedName>
    <definedName name="_xlnm.Print_Area" localSheetId="8">'12.EU projektek'!$A$1:$B$43</definedName>
    <definedName name="_xlnm.Print_Area" localSheetId="6">'13.stabilitási 1'!$A$1:$J$49</definedName>
    <definedName name="_xlnm.Print_Area" localSheetId="7">'14.stabilitási 2'!$A$1:$H$38</definedName>
    <definedName name="_xlnm.Print_Area" localSheetId="10">'15.finanszírozás'!$A$1:$G$11</definedName>
    <definedName name="_xlnm.Print_Area" localSheetId="9">'4.hitelek'!$A$1:$D$70</definedName>
    <definedName name="_xlnm.Print_Area" localSheetId="3">'6.létszám'!$A$1:$E$33</definedName>
    <definedName name="_xlnm.Print_Area" localSheetId="11">'7.szociális kiadások'!$A$1:$C$39</definedName>
    <definedName name="_xlnm.Print_Area" localSheetId="12">'8.átadott'!$A$1:$C$117</definedName>
    <definedName name="_xlnm.Print_Area" localSheetId="13">'9.átvett'!$A$1:$C$116</definedName>
    <definedName name="_xlnm.Print_Area" localSheetId="16">'EI FELHASZN TERV '!$A$1:$O$36</definedName>
    <definedName name="_xlnm.Print_Area" localSheetId="19">'GÖRDÜLŐ'!$A$1:$J$55</definedName>
    <definedName name="_xlnm.Print_Area" localSheetId="18">'KÖZVETETT'!$A$1:$E$35</definedName>
    <definedName name="_xlnm.Print_Area" localSheetId="15">'MÉRLEG '!$A$1:$C$46</definedName>
    <definedName name="_xlnm.Print_Area" localSheetId="17">'TÖBB ÉVES'!$A$1:$H$32</definedName>
    <definedName name="pr232" localSheetId="19">'GÖRDÜLŐ'!#REF!</definedName>
    <definedName name="pr232" localSheetId="18">'KÖZVETETT'!$A$11</definedName>
    <definedName name="pr232" localSheetId="15">'MÉRLEG '!#REF!</definedName>
    <definedName name="pr232" localSheetId="17">'TÖBB ÉVES'!$A$17</definedName>
    <definedName name="pr233" localSheetId="19">'GÖRDÜLŐ'!#REF!</definedName>
    <definedName name="pr233" localSheetId="18">'KÖZVETETT'!$A$16</definedName>
    <definedName name="pr233" localSheetId="15">'MÉRLEG '!#REF!</definedName>
    <definedName name="pr233" localSheetId="17">'TÖBB ÉVES'!$A$18</definedName>
    <definedName name="pr234" localSheetId="19">'GÖRDÜLŐ'!#REF!</definedName>
    <definedName name="pr234" localSheetId="18">'KÖZVETETT'!$A$24</definedName>
    <definedName name="pr234" localSheetId="15">'MÉRLEG '!#REF!</definedName>
    <definedName name="pr234" localSheetId="17">'TÖBB ÉVES'!$A$19</definedName>
    <definedName name="pr235" localSheetId="19">'GÖRDÜLŐ'!#REF!</definedName>
    <definedName name="pr235" localSheetId="18">'KÖZVETETT'!$A$29</definedName>
    <definedName name="pr235" localSheetId="15">'MÉRLEG '!#REF!</definedName>
    <definedName name="pr235" localSheetId="17">'TÖBB ÉVES'!$A$20</definedName>
    <definedName name="pr236" localSheetId="19">'GÖRDÜLŐ'!#REF!</definedName>
    <definedName name="pr236" localSheetId="18">'KÖZVETETT'!$A$34</definedName>
    <definedName name="pr236" localSheetId="15">'MÉRLEG '!#REF!</definedName>
    <definedName name="pr236" localSheetId="17">'TÖBB ÉVES'!$A$21</definedName>
    <definedName name="pr312" localSheetId="19">'GÖRDÜLŐ'!#REF!</definedName>
    <definedName name="pr312" localSheetId="18">'KÖZVETETT'!#REF!</definedName>
    <definedName name="pr312" localSheetId="15">'MÉRLEG '!#REF!</definedName>
    <definedName name="pr312" localSheetId="17">'TÖBB ÉVES'!$A$8</definedName>
    <definedName name="pr313" localSheetId="19">'GÖRDÜLŐ'!#REF!</definedName>
    <definedName name="pr313" localSheetId="18">'KÖZVETETT'!#REF!</definedName>
    <definedName name="pr313" localSheetId="15">'MÉRLEG '!$A$7</definedName>
    <definedName name="pr313" localSheetId="17">'TÖBB ÉVES'!$A$3</definedName>
    <definedName name="pr314" localSheetId="19">'GÖRDÜLŐ'!#REF!</definedName>
    <definedName name="pr314" localSheetId="18">'KÖZVETETT'!$A$3</definedName>
    <definedName name="pr314" localSheetId="15">'MÉRLEG '!$A$8</definedName>
    <definedName name="pr314" localSheetId="17">'TÖBB ÉVES'!$A$10</definedName>
    <definedName name="pr315" localSheetId="19">'GÖRDÜLŐ'!$A$3</definedName>
    <definedName name="pr315" localSheetId="18">'KÖZVETETT'!#REF!</definedName>
    <definedName name="pr315" localSheetId="15">'MÉRLEG '!#REF!</definedName>
    <definedName name="pr315" localSheetId="17">'TÖBB ÉVES'!$A$11</definedName>
    <definedName name="pr347" localSheetId="19">'GÖRDÜLŐ'!$A$6</definedName>
    <definedName name="pr348" localSheetId="19">'GÖRDÜLŐ'!$A$7</definedName>
    <definedName name="pr349" localSheetId="19">'GÖRDÜLŐ'!$A$8</definedName>
  </definedNames>
  <calcPr fullCalcOnLoad="1"/>
</workbook>
</file>

<file path=xl/sharedStrings.xml><?xml version="1.0" encoding="utf-8"?>
<sst xmlns="http://schemas.openxmlformats.org/spreadsheetml/2006/main" count="1568" uniqueCount="686">
  <si>
    <t>Magyarszecsőd Község Önkormányzata 2018. évi költségvetése</t>
  </si>
  <si>
    <t>Az egységes rovatrend szerint a kiemelt kiadási és bevételi jogcímek</t>
  </si>
  <si>
    <t>Az 1/2018. (II.15.) önkormányzati rendelet 1. számú melléklete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</si>
  <si>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</si>
  <si>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</si>
  <si>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</si>
  <si>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</si>
  <si>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</si>
  <si>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</si>
  <si>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</si>
  <si>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</si>
  <si>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</si>
  <si>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</si>
  <si>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</si>
  <si>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</si>
  <si>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</si>
  <si>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</si>
  <si>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</si>
  <si>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</si>
  <si>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</si>
  <si>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</si>
  <si>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</si>
  <si>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</si>
  <si>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</si>
  <si>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2. sz. melléklet</t>
  </si>
  <si>
    <t>1/2018. (II.15 .) költségvetési rendelethez</t>
  </si>
  <si>
    <t>2018. ÉVI BEVÉTELEI ÉS KIADÁSAI KIEMELT ELŐIRÁNYZATONKÉNT ELLÁTANDÓ FELADATOK SZERINTI BONTÁSBAN</t>
  </si>
  <si>
    <t>Ssz.</t>
  </si>
  <si>
    <t>Megnevezés</t>
  </si>
  <si>
    <t>2017. évi eredeti előirányzat összesen</t>
  </si>
  <si>
    <t>eredeti előirányzatból</t>
  </si>
  <si>
    <t>kötelező feladatok</t>
  </si>
  <si>
    <t>önként vállalt feladatok</t>
  </si>
  <si>
    <t>A</t>
  </si>
  <si>
    <t>BEVÉTELEK</t>
  </si>
  <si>
    <t>B</t>
  </si>
  <si>
    <t>KIADÁSOK</t>
  </si>
  <si>
    <t>I.</t>
  </si>
  <si>
    <t>Intézményi működési bevételek</t>
  </si>
  <si>
    <t>Személyi juttatások</t>
  </si>
  <si>
    <t>II.</t>
  </si>
  <si>
    <t>Közhatalmi bevételek</t>
  </si>
  <si>
    <t>Munkaadókat terhelő járulékok és szoc. hozzájárulási adó</t>
  </si>
  <si>
    <t>IV.</t>
  </si>
  <si>
    <t>Támogatások</t>
  </si>
  <si>
    <t>III.</t>
  </si>
  <si>
    <t>Dologi kiadások</t>
  </si>
  <si>
    <t>V.</t>
  </si>
  <si>
    <t>Támogatásértékű működési bevételek</t>
  </si>
  <si>
    <t>Ellátottak pénzbeli juttatásai</t>
  </si>
  <si>
    <t>VI.</t>
  </si>
  <si>
    <t>Működési célú pe. átvétel ÁH-n kivülről</t>
  </si>
  <si>
    <t>Egyéb működési kiadások</t>
  </si>
  <si>
    <t>VII.</t>
  </si>
  <si>
    <t>Támogatási kölcsön igénybev., visszatér.</t>
  </si>
  <si>
    <t>XII.</t>
  </si>
  <si>
    <t>Támogatási kölcsönök nyújtása, törlesztése</t>
  </si>
  <si>
    <t>XIII.</t>
  </si>
  <si>
    <t>Működési tartalék, céltartalék</t>
  </si>
  <si>
    <t>Működési bevételek összesen</t>
  </si>
  <si>
    <t>Működési kiadások összesen</t>
  </si>
  <si>
    <t>Felhalmozási bevétel</t>
  </si>
  <si>
    <t>Intézményi beruházás</t>
  </si>
  <si>
    <t>Felújítás</t>
  </si>
  <si>
    <t>Támogatásértékű felhalmozási bevételek</t>
  </si>
  <si>
    <t>VIII.</t>
  </si>
  <si>
    <t>Kormányzati beruházás</t>
  </si>
  <si>
    <t>Felhalmozási célú pe. átvétel ÁH-n kivülről</t>
  </si>
  <si>
    <t>IX.</t>
  </si>
  <si>
    <t>Lakástámogatás</t>
  </si>
  <si>
    <t>X.</t>
  </si>
  <si>
    <t>Lakásépítés</t>
  </si>
  <si>
    <t>XI.</t>
  </si>
  <si>
    <t>Egyéb felhalmozási kiadás</t>
  </si>
  <si>
    <t>Felhalmozási célú tartalék, céltartalék</t>
  </si>
  <si>
    <t>Felhalmozási bevételek összesen</t>
  </si>
  <si>
    <t>Felhalmozási kiadások összesen</t>
  </si>
  <si>
    <t>BEVÉTELEK ÖSSZESEN</t>
  </si>
  <si>
    <t>KIADÁSOK ÖSSZESEN</t>
  </si>
  <si>
    <t>KÖLTSÉGVETÉSI HIÁNY
(Bevételek össz. &lt; Kiadások össz.)</t>
  </si>
  <si>
    <t>KÖLTSÉGVETÉSI TÖBBLET
(Bevételek össz. &gt; Kiadások össz.)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</si>
  <si>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</si>
  <si>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</si>
  <si>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bevétel</t>
  </si>
  <si>
    <t>XIV.</t>
  </si>
  <si>
    <t>Működési célú finanszírozási kiadás</t>
  </si>
  <si>
    <t>Felhalmozási célú finanszírozási bevétel</t>
  </si>
  <si>
    <t>Felhalmozási célú finanszírozási kiadás</t>
  </si>
  <si>
    <t>Működési bevételek mindösszesen</t>
  </si>
  <si>
    <t>Működési kiadások mindösszesen</t>
  </si>
  <si>
    <t>Felhalmozási bevételek mindösszesen</t>
  </si>
  <si>
    <t>Felhalmozási kiadások mindösszesen</t>
  </si>
  <si>
    <t>BEVÉTELEK MINDÖSSZESEN</t>
  </si>
  <si>
    <t>KIADÁSOK MINDÖSSZESEN</t>
  </si>
  <si>
    <t>Önkormányzat 2018. évi költségvetése</t>
  </si>
  <si>
    <t>Bevételek (Ft)</t>
  </si>
  <si>
    <t>ÖNKORMÁNYZAT ELŐIRÁNYZATAI</t>
  </si>
  <si>
    <t>1/2018. (II.15 .) önkormányzati rendelet 3. számú melléklete</t>
  </si>
  <si>
    <t>Rovat megnevezése</t>
  </si>
  <si>
    <t>Rovat-
szám</t>
  </si>
  <si>
    <t xml:space="preserve">állami (államigaz-gatási)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</si>
  <si>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</si>
  <si>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</si>
  <si>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</si>
  <si>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</si>
  <si>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</si>
  <si>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</si>
  <si>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</si>
  <si>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</si>
  <si>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</si>
  <si>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</si>
  <si>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</si>
  <si>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</si>
  <si>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</si>
  <si>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</si>
  <si>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</si>
  <si>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</si>
  <si>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</si>
  <si>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</si>
  <si>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</si>
  <si>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</si>
  <si>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</si>
  <si>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</si>
  <si>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</si>
  <si>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</si>
  <si>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</si>
  <si>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</si>
  <si>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</si>
  <si>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</si>
  <si>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</si>
  <si>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</si>
  <si>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</si>
  <si>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</si>
  <si>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</si>
  <si>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</si>
  <si>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</si>
  <si>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</si>
  <si>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</si>
  <si>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</si>
  <si>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</si>
  <si>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</si>
  <si>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</si>
  <si>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</si>
  <si>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</si>
  <si>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</si>
  <si>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</si>
  <si>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</si>
  <si>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</si>
  <si>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</si>
  <si>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</si>
  <si>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</si>
  <si>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</si>
  <si>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</si>
  <si>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</si>
  <si>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</si>
  <si>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</si>
  <si>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</si>
  <si>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</si>
  <si>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</si>
  <si>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</si>
  <si>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</si>
  <si>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</si>
  <si>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</si>
  <si>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</si>
  <si>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</si>
  <si>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</si>
  <si>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</si>
  <si>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</si>
  <si>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</si>
  <si>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</si>
  <si>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</si>
  <si>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</si>
  <si>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</si>
  <si>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</si>
  <si>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</si>
  <si>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</si>
  <si>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</si>
  <si>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</si>
  <si>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</si>
  <si>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</si>
  <si>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</si>
  <si>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</si>
  <si>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</si>
  <si>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</si>
  <si>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</si>
  <si>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</si>
  <si>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</si>
  <si>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</si>
  <si>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</si>
  <si>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</si>
  <si>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</si>
  <si>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</si>
  <si>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</si>
  <si>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</si>
  <si>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</si>
  <si>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</si>
  <si>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</si>
  <si>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</si>
  <si>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</si>
  <si>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</si>
  <si>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</si>
  <si>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</si>
  <si>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</si>
  <si>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</si>
  <si>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</si>
  <si>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</si>
  <si>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</si>
  <si>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</si>
  <si>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</si>
  <si>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</si>
  <si>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</si>
  <si>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</si>
  <si>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</si>
  <si>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</si>
  <si>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</si>
  <si>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</si>
  <si>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</si>
  <si>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</si>
  <si>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</si>
  <si>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</si>
  <si>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</si>
  <si>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</si>
  <si>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</si>
  <si>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</si>
  <si>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</si>
  <si>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</si>
  <si>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</si>
  <si>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</si>
  <si>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</si>
  <si>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</si>
  <si>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</si>
  <si>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</si>
  <si>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</si>
  <si>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</si>
  <si>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</si>
  <si>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</si>
  <si>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</si>
  <si>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</si>
  <si>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</si>
  <si>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</si>
  <si>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</si>
  <si>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</si>
  <si>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</si>
  <si>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</si>
  <si>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</si>
  <si>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</si>
  <si>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</si>
  <si>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</si>
  <si>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</si>
  <si>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</si>
  <si>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</si>
  <si>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</si>
  <si>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</si>
  <si>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</si>
  <si>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</si>
  <si>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</si>
  <si>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</si>
  <si>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</si>
  <si>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</si>
  <si>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</si>
  <si>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</si>
  <si>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</si>
  <si>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</si>
  <si>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</si>
  <si>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</si>
  <si>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</si>
  <si>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</si>
  <si>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</si>
  <si>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</si>
  <si>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</si>
  <si>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</si>
  <si>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</si>
  <si>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</si>
  <si>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</si>
  <si>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</si>
  <si>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</si>
  <si>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Foglalkoztatottak létszáma (fő)</t>
  </si>
  <si>
    <t>Az  1/2018. (II.15 .) önkormányzati rendelet 6. számú melléklete</t>
  </si>
  <si>
    <t>MEGNEVEZÉS</t>
  </si>
  <si>
    <t xml:space="preserve">Költségvetési engedélyezett létszámkeret (álláshely) (fő) MAGYARSZECSŐD ÖNKORMÁNYZAT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</si>
  <si>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</si>
  <si>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</si>
  <si>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</si>
  <si>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</si>
  <si>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</si>
  <si>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</si>
  <si>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</si>
  <si>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</si>
  <si>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</si>
  <si>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</si>
  <si>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</si>
  <si>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</si>
  <si>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</si>
  <si>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</si>
  <si>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</si>
  <si>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</si>
  <si>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</si>
  <si>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</si>
  <si>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</si>
  <si>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</si>
  <si>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</si>
  <si>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</si>
  <si>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</si>
  <si>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</si>
  <si>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</si>
  <si>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</si>
  <si>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</si>
  <si>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Beruházások és felújítások (Ft)</t>
  </si>
  <si>
    <t>Az 1/2018. (II.15 .) önkormányzati rendelet 10. sz. melléklete</t>
  </si>
  <si>
    <t>Rovat-szám</t>
  </si>
  <si>
    <t>ÖNKORMÁNYZATI ELŐIRÁNYZATOK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</si>
  <si>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</si>
  <si>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</si>
  <si>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</si>
  <si>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</si>
  <si>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</si>
  <si>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</si>
  <si>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Egyéb tárgyi eszközök beszerzése, létesítése</t>
  </si>
  <si>
    <t>K64</t>
  </si>
  <si>
    <t>műhely szerszámok, kisértékő gépek</t>
  </si>
  <si>
    <t xml:space="preserve">kirendeltség eszközbeszerzés </t>
  </si>
  <si>
    <t>háziorvosi szolgálat eszközbeszezés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</si>
  <si>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</si>
  <si>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</si>
  <si>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</si>
  <si>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</si>
  <si>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</si>
  <si>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</si>
  <si>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</si>
  <si>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</si>
  <si>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</si>
  <si>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</si>
  <si>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Közösségi ház – Faház felújítás</t>
  </si>
  <si>
    <t>adósságkonszolidációs pályázat kiadások</t>
  </si>
  <si>
    <t xml:space="preserve">   - Faluház nyilászáró csere, temetői kerítés javítás</t>
  </si>
  <si>
    <t>Informatikai eszközök felújítása</t>
  </si>
  <si>
    <t>K72</t>
  </si>
  <si>
    <t>K73</t>
  </si>
  <si>
    <t>Felújítás előzetesen felszámított általános forgalmi adó</t>
  </si>
  <si>
    <t>K74</t>
  </si>
  <si>
    <t>Fellújítások</t>
  </si>
  <si>
    <t>K7</t>
  </si>
  <si>
    <t>Általános- és céltartalékok (Ft)</t>
  </si>
  <si>
    <t>Az  1/2018. (II.15 .) önkormányzati rendelet 11. sz. melléklete</t>
  </si>
  <si>
    <t>Általános tartalékok</t>
  </si>
  <si>
    <t>K512</t>
  </si>
  <si>
    <t>Céltartalékok-</t>
  </si>
  <si>
    <r>
      <t xml:space="preserve">    </t>
    </r>
    <r>
      <rPr>
        <sz val="10"/>
        <rFont val="Bookman Old Style"/>
        <family val="1"/>
      </rPr>
      <t>Civil szervezetek pályázati támogatás</t>
    </r>
  </si>
  <si>
    <t>Pályázati saját forrás /kemence/</t>
  </si>
  <si>
    <t>Műhely, iskolai konyha épület felújítás</t>
  </si>
  <si>
    <t>a költségvetési év azon fejlesztési céljai, amelyek megvalósításához a Stabilitási tv. 3. § (1) bekezdése szerinti adósságot keletkeztető ügylet megkötése válik vagy válhat szükségessé (Ft)</t>
  </si>
  <si>
    <t>Az 1 /2018. (II.15 .) önkormányzati rendelet 13. sz. melléklete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</si>
  <si>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</si>
  <si>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</si>
  <si>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</si>
  <si>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</si>
  <si>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</si>
  <si>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</si>
  <si>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</si>
  <si>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</si>
  <si>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</si>
  <si>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 xml:space="preserve">Egyéb tárgyi eszközök felújítása </t>
  </si>
  <si>
    <t>Felújítási célú előzetesen felszámított általános forgalmi adó</t>
  </si>
  <si>
    <t xml:space="preserve">Felújítások 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</si>
  <si>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</si>
  <si>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Az  1/2018. (II.15 .) önkormányzati rendelet 14. sz. melléklete</t>
  </si>
  <si>
    <t xml:space="preserve">adósságot keletkeztető ügyletekből és kezességvállalásokból fennálló kötelezettségek </t>
  </si>
  <si>
    <t>saját bevételek 2016.</t>
  </si>
  <si>
    <t>saját bevételek 2017.</t>
  </si>
  <si>
    <t>saját bevételek 2018.</t>
  </si>
  <si>
    <t>saját bevételek 2019.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</si>
  <si>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</si>
  <si>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</si>
  <si>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</si>
  <si>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</si>
  <si>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</si>
  <si>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</si>
  <si>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</si>
  <si>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</si>
  <si>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</si>
  <si>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</si>
  <si>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</si>
  <si>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</si>
  <si>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</si>
  <si>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</si>
  <si>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</si>
  <si>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</si>
  <si>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</si>
  <si>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a)4 hitel, kölcsön felvétele, átvállalása a folyósítás, átvállalás napjától a végtörlesztés napjáig, és annak aktuális tőketartozása,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</si>
  <si>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</si>
  <si>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</si>
  <si>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</si>
  <si>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</si>
  <si>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</si>
  <si>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g)5 hitelintézetek által, származékos műveletek különbözeteként az Államadósság Kezelő Központ Zrt.-nél (a továbbiakban: ÁKK Zrt.) elhelyezett fedezeti betétek, és azok összege.</t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</si>
  <si>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</si>
  <si>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</si>
  <si>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</si>
  <si>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</si>
  <si>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</si>
  <si>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t>d)53 törvény alapján az önkormányzatot megillető illeték, bírság, díj;</t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</si>
  <si>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</si>
  <si>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</si>
  <si>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</si>
  <si>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Az európai uniós forrásból finanszírozott támogatással megvalósuló programok, projektek kiadásai, bevételei, valamint a helyi önkormányzat ilyen projektekhez történő hozzájárulásai (Ft)</t>
  </si>
  <si>
    <t xml:space="preserve">ÖNKORMÁNYZATI ELŐIRÁNYZATOK                 Az  1/2018. (II.15 .) önkormányzati rendelet 12. sz. melléklete                </t>
  </si>
  <si>
    <t>Projekt megnevezése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</si>
  <si>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</si>
  <si>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</si>
  <si>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</si>
  <si>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</si>
  <si>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</si>
  <si>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</si>
  <si>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</si>
  <si>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</si>
  <si>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</si>
  <si>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</si>
  <si>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Önkormányzat 2018 évi költségvetése</t>
  </si>
  <si>
    <t>A költségvetési hiány külső finanszírozására vagy a költségvetési többlet felhasználására szolgáló finanszírozási bevételek és kiadások működési és felhalmozási cél szerinti tagolásban (Ft)</t>
  </si>
  <si>
    <t>Az  1/2018. (II.15.) önkormányzati rendelet 4. számú melléklete</t>
  </si>
  <si>
    <t>eredeti ei. Működési célú</t>
  </si>
  <si>
    <t>eredeti ei. Felhalmozási célú</t>
  </si>
  <si>
    <t xml:space="preserve">Hosszú lejáratú hitelek, kölcsönök törlesztése  </t>
  </si>
  <si>
    <t>K9111</t>
  </si>
  <si>
    <t>ebből: fedezeti ügyletek nettó kiadásai</t>
  </si>
  <si>
    <t>Likviditási célú hitelek, kölcsönök törlesztése pénzügyi vállalkozásnak</t>
  </si>
  <si>
    <t>K9112</t>
  </si>
  <si>
    <t xml:space="preserve">Rövid lejáratú hitelek, kölcsönök törlesztése  </t>
  </si>
  <si>
    <t>K9113</t>
  </si>
  <si>
    <t xml:space="preserve"> K9113</t>
  </si>
  <si>
    <t xml:space="preserve">Hitel-, kölcsöntörlesztés államháztartáson kívülre </t>
  </si>
  <si>
    <t>K911</t>
  </si>
  <si>
    <t xml:space="preserve">Forgatási célú belföldi értékpapírok vásárlása 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</si>
  <si>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</si>
  <si>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</si>
  <si>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</si>
  <si>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</si>
  <si>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</si>
  <si>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 xml:space="preserve">Befektetési célú belföldi értékpapírok beváltása 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</si>
  <si>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</si>
  <si>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</si>
  <si>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</si>
  <si>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</si>
  <si>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</si>
  <si>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</si>
  <si>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</si>
  <si>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</si>
  <si>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</si>
  <si>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</si>
  <si>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</si>
  <si>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</si>
  <si>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</si>
  <si>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</si>
  <si>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</si>
  <si>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</si>
  <si>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</si>
  <si>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</si>
  <si>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</si>
  <si>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 xml:space="preserve">Külföldi értékpapírok beváltása </t>
  </si>
  <si>
    <t>K923</t>
  </si>
  <si>
    <t>Külföldi hitelek, kölcsönök törlesztése</t>
  </si>
  <si>
    <t>K924</t>
  </si>
  <si>
    <t xml:space="preserve">Külföldi finanszírozás kiadásai </t>
  </si>
  <si>
    <t>K92</t>
  </si>
  <si>
    <t>eredeti ei. Felhalmozáci célú</t>
  </si>
  <si>
    <t xml:space="preserve">Központi költségvetés sajátos finanszírozási bevételei </t>
  </si>
  <si>
    <t>ebből: tulajdonosi kölcsönök visszatérülése</t>
  </si>
  <si>
    <t>Irányító szervi támogatások folyósítása (Ft)</t>
  </si>
  <si>
    <t>Az  1/2018. (II.15.) önkormányzati rendelet 15. számú melléklete</t>
  </si>
  <si>
    <t>Költségvetési szerv</t>
  </si>
  <si>
    <t>Központi, irányító szervi támogatások folyósítása működési célra</t>
  </si>
  <si>
    <t>K915</t>
  </si>
  <si>
    <t>Központi, irányító szervi támogatások folyósítása felhalmozási célra</t>
  </si>
  <si>
    <t>Lakosságnak juttatott támogatások, szociális, rászorultsági jellegű ellátások (Ft)</t>
  </si>
  <si>
    <t xml:space="preserve">ÖNKORMÁNYZATI ELŐIRÁNYZATOK                         Az  1/2018. (II.15.) önkormányzati rendelet 7. számú melléklete </t>
  </si>
  <si>
    <t>eredeti ei.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</si>
  <si>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</si>
  <si>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</si>
  <si>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</si>
  <si>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</si>
  <si>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</si>
  <si>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</si>
  <si>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</si>
  <si>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</si>
  <si>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</si>
  <si>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</si>
  <si>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</si>
  <si>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</si>
  <si>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</si>
  <si>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</si>
  <si>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</si>
  <si>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</si>
  <si>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</si>
  <si>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</si>
  <si>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</si>
  <si>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</si>
  <si>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</si>
  <si>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</si>
  <si>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</si>
  <si>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</si>
  <si>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</si>
  <si>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</si>
  <si>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</si>
  <si>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</si>
  <si>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</si>
  <si>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</si>
  <si>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</si>
  <si>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</si>
  <si>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</si>
  <si>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</si>
  <si>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</si>
  <si>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</si>
  <si>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</si>
  <si>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</si>
  <si>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</si>
  <si>
    <t>Támogatások, kölcsönök nyújtása és törlesztése ( Ft)</t>
  </si>
  <si>
    <t>ÖNKORMÁNYZATI ELŐIRÁNYZATOK              Az   1/2018. (II.15.) önkormányzati rendelet 8. számú melléklete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</si>
  <si>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</si>
  <si>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</si>
  <si>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</si>
  <si>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</si>
  <si>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</si>
  <si>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</si>
  <si>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</si>
  <si>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</si>
  <si>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</si>
  <si>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</si>
  <si>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</si>
  <si>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</si>
  <si>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</si>
  <si>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</si>
  <si>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</si>
  <si>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</si>
  <si>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</si>
  <si>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</si>
  <si>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</si>
  <si>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</si>
  <si>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</si>
  <si>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</si>
  <si>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</si>
  <si>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</si>
  <si>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</si>
  <si>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</si>
  <si>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</si>
  <si>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</si>
  <si>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K511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</si>
  <si>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</si>
  <si>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</si>
  <si>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</si>
  <si>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</si>
  <si>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</si>
  <si>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</si>
  <si>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</si>
  <si>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</si>
  <si>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</si>
  <si>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</si>
  <si>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</si>
  <si>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</si>
  <si>
    <t>Támogatások, kölcsönök bevételei (Ft)</t>
  </si>
  <si>
    <t>ÖNKORMÁNYZATI ELŐIRÁNYZATOK                      Az 1/2018. (II.15.) önkormányzati rendelet 9. számú melléklete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</si>
  <si>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</si>
  <si>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</si>
  <si>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</si>
  <si>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</si>
  <si>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</si>
  <si>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</si>
  <si>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</si>
  <si>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</si>
  <si>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</si>
  <si>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</si>
  <si>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</si>
  <si>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</si>
  <si>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</si>
  <si>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</si>
  <si>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</si>
  <si>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</si>
  <si>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</si>
  <si>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</si>
  <si>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</si>
  <si>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</si>
  <si>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</si>
  <si>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</si>
  <si>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</si>
  <si>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</si>
  <si>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</si>
  <si>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</si>
  <si>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</si>
  <si>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</si>
  <si>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</si>
  <si>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</si>
  <si>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 Ft)</t>
  </si>
  <si>
    <t>Az  1/2018. (II.15.) önkormányzati rendelet 5. számú melléklete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</si>
  <si>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</si>
  <si>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</si>
  <si>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</si>
  <si>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</si>
  <si>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</si>
  <si>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</si>
  <si>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</si>
  <si>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</si>
  <si>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</si>
  <si>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</si>
  <si>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</si>
  <si>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</si>
  <si>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</si>
  <si>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</si>
  <si>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</si>
  <si>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</si>
  <si>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</si>
  <si>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</si>
  <si>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</si>
  <si>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</si>
  <si>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</si>
  <si>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</si>
  <si>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</si>
  <si>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A helyi önkormányzat költségvetési mérlege közgazdasági tagolásban ( Ft)</t>
  </si>
  <si>
    <t>2018. évi eredeti ei.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</si>
  <si>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</si>
  <si>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</si>
  <si>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</si>
  <si>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</si>
  <si>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</si>
  <si>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</si>
  <si>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Egyéb működési célú kiadások </t>
  </si>
  <si>
    <t>K5</t>
  </si>
  <si>
    <t xml:space="preserve">Egyéb felhalmozási célú kiadások </t>
  </si>
  <si>
    <t>K8</t>
  </si>
  <si>
    <t xml:space="preserve">Költségvetési kiadások </t>
  </si>
  <si>
    <t>K1-K8</t>
  </si>
  <si>
    <t>Adóssághoz nem kapcsolódó származékos ügyletek kiadásai</t>
  </si>
  <si>
    <t>Tartalék</t>
  </si>
  <si>
    <t xml:space="preserve">Finanszírozási kiadások </t>
  </si>
  <si>
    <t>K9</t>
  </si>
  <si>
    <t>Előirányzat felhasználási terv (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</si>
  <si>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</si>
  <si>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</si>
  <si>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</si>
  <si>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</si>
  <si>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</si>
  <si>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</si>
  <si>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</si>
  <si>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</si>
  <si>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</si>
  <si>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</si>
  <si>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</si>
  <si>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</si>
  <si>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Felújítások, beruházások </t>
  </si>
  <si>
    <t>K7 K6</t>
  </si>
  <si>
    <t>Rovat
száma</t>
  </si>
  <si>
    <t>A többéves kihatással járó döntések számszerűsítése évenkénti bontásban és összesítve (Ft)</t>
  </si>
  <si>
    <t>Kötelezettségek megnevezése</t>
  </si>
  <si>
    <t>Köt.vállalás éve</t>
  </si>
  <si>
    <t>Tárgyév előtti kifizetés</t>
  </si>
  <si>
    <t>2018. évi kifizetés</t>
  </si>
  <si>
    <t>2019. évi kifizetés</t>
  </si>
  <si>
    <t>2020. évi kifizetés</t>
  </si>
  <si>
    <t>2020. év utáni kifizetések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</si>
  <si>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</si>
  <si>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</si>
  <si>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</si>
  <si>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</si>
  <si>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</si>
  <si>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</si>
  <si>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</si>
  <si>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</si>
  <si>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</si>
  <si>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</si>
  <si>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</si>
  <si>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</si>
  <si>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</si>
  <si>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</si>
  <si>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</si>
  <si>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</si>
  <si>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</si>
  <si>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</si>
  <si>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</si>
  <si>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</si>
  <si>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</si>
  <si>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</si>
  <si>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ÖNKORMÁNYZAT ELŐIRÁNYZATA MINDÖSSZESEN</t>
  </si>
  <si>
    <t>adósságot keletkeztető ügyletekből és kezességvállalásokból fennálló kötelezettségek 2018.</t>
  </si>
  <si>
    <t>adósságot keletkeztető ügyletekből és kezességvállalásokból fennálló kötelezettségek 2019.</t>
  </si>
  <si>
    <t>adósságot keletkeztető ügyletekből és kezességvállalásokból fennálló kötelezettségek 2020.</t>
  </si>
  <si>
    <t>adósságot keletkeztető ügyletekből és kezességvállalásokból fennálló kötelezettségek 2021.</t>
  </si>
  <si>
    <t>saját bevételek 2020.</t>
  </si>
  <si>
    <t>saját bevételek 2021.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</si>
</sst>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\ ##########"/>
    <numFmt numFmtId="166" formatCode="yyyy&quot;. &quot;mmmm;@"/>
  </numFmts>
  <fonts count="8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2"/>
      <color indexed="8"/>
      <name val="Calibri"/>
      <family val="2"/>
    </font>
    <font>
      <sz val="11"/>
      <color indexed="8"/>
      <name val="Bookman Old Style"/>
      <family val="1"/>
    </font>
    <font>
      <sz val="10"/>
      <name val="Arial Narrow"/>
      <family val="2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Arial Narrow"/>
      <family val="2"/>
    </font>
    <font>
      <b/>
      <sz val="9"/>
      <color indexed="8"/>
      <name val="Bookman Old Style"/>
      <family val="1"/>
    </font>
    <font>
      <b/>
      <sz val="9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1"/>
      <color indexed="8"/>
      <name val="Calibri"/>
      <family val="2"/>
    </font>
    <font>
      <sz val="10"/>
      <name val="Blo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Bookman Old Style"/>
      <family val="1"/>
    </font>
    <font>
      <u val="single"/>
      <sz val="11"/>
      <color indexed="12"/>
      <name val="Calibri"/>
      <family val="2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color indexed="3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1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22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22" xfId="0" applyNumberFormat="1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left" vertical="center"/>
    </xf>
    <xf numFmtId="3" fontId="10" fillId="0" borderId="27" xfId="0" applyNumberFormat="1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3" fontId="10" fillId="0" borderId="29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3" fontId="7" fillId="0" borderId="31" xfId="0" applyNumberFormat="1" applyFont="1" applyBorder="1" applyAlignment="1">
      <alignment horizontal="left" vertical="center"/>
    </xf>
    <xf numFmtId="3" fontId="7" fillId="0" borderId="32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3" fontId="10" fillId="0" borderId="15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 wrapText="1"/>
    </xf>
    <xf numFmtId="3" fontId="10" fillId="0" borderId="38" xfId="0" applyNumberFormat="1" applyFont="1" applyBorder="1" applyAlignment="1">
      <alignment horizontal="left" vertical="center"/>
    </xf>
    <xf numFmtId="3" fontId="10" fillId="0" borderId="39" xfId="0" applyNumberFormat="1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3" fontId="10" fillId="0" borderId="41" xfId="0" applyNumberFormat="1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 wrapText="1"/>
    </xf>
    <xf numFmtId="3" fontId="7" fillId="34" borderId="31" xfId="0" applyNumberFormat="1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lef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 wrapText="1"/>
    </xf>
    <xf numFmtId="3" fontId="7" fillId="34" borderId="13" xfId="0" applyNumberFormat="1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left" vertical="center"/>
    </xf>
    <xf numFmtId="3" fontId="7" fillId="0" borderId="27" xfId="0" applyNumberFormat="1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 wrapText="1"/>
    </xf>
    <xf numFmtId="3" fontId="10" fillId="0" borderId="43" xfId="0" applyNumberFormat="1" applyFont="1" applyBorder="1" applyAlignment="1">
      <alignment horizontal="left" vertical="center"/>
    </xf>
    <xf numFmtId="3" fontId="10" fillId="0" borderId="44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3" fontId="10" fillId="0" borderId="46" xfId="0" applyNumberFormat="1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 wrapText="1"/>
    </xf>
    <xf numFmtId="3" fontId="10" fillId="0" borderId="48" xfId="0" applyNumberFormat="1" applyFont="1" applyBorder="1" applyAlignment="1">
      <alignment horizontal="left" vertical="center"/>
    </xf>
    <xf numFmtId="3" fontId="10" fillId="0" borderId="49" xfId="0" applyNumberFormat="1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3" fontId="10" fillId="0" borderId="51" xfId="0" applyNumberFormat="1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0" xfId="55">
      <alignment/>
      <protection/>
    </xf>
    <xf numFmtId="0" fontId="4" fillId="0" borderId="0" xfId="57" applyFont="1" applyAlignment="1">
      <alignment wrapText="1"/>
      <protection/>
    </xf>
    <xf numFmtId="0" fontId="0" fillId="0" borderId="0" xfId="57">
      <alignment/>
      <protection/>
    </xf>
    <xf numFmtId="0" fontId="11" fillId="0" borderId="10" xfId="57" applyFont="1" applyBorder="1" applyAlignment="1">
      <alignment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4" fillId="0" borderId="31" xfId="57" applyFont="1" applyBorder="1" applyAlignment="1">
      <alignment horizontal="center" wrapText="1"/>
      <protection/>
    </xf>
    <xf numFmtId="0" fontId="14" fillId="0" borderId="31" xfId="57" applyFont="1" applyFill="1" applyBorder="1" applyAlignment="1">
      <alignment horizontal="center" wrapText="1"/>
      <protection/>
    </xf>
    <xf numFmtId="0" fontId="14" fillId="0" borderId="10" xfId="57" applyFont="1" applyFill="1" applyBorder="1" applyAlignment="1">
      <alignment vertical="center" wrapText="1"/>
      <protection/>
    </xf>
    <xf numFmtId="0" fontId="14" fillId="0" borderId="10" xfId="57" applyFont="1" applyFill="1" applyBorder="1" applyAlignment="1">
      <alignment horizontal="left" vertical="center"/>
      <protection/>
    </xf>
    <xf numFmtId="0" fontId="6" fillId="0" borderId="10" xfId="57" applyFont="1" applyBorder="1">
      <alignment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0" fontId="13" fillId="0" borderId="10" xfId="57" applyFont="1" applyFill="1" applyBorder="1" applyAlignment="1">
      <alignment horizontal="left" vertical="center"/>
      <protection/>
    </xf>
    <xf numFmtId="0" fontId="15" fillId="0" borderId="10" xfId="57" applyFont="1" applyBorder="1">
      <alignment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/>
      <protection/>
    </xf>
    <xf numFmtId="0" fontId="9" fillId="0" borderId="10" xfId="57" applyFont="1" applyBorder="1">
      <alignment/>
      <protection/>
    </xf>
    <xf numFmtId="0" fontId="8" fillId="0" borderId="10" xfId="57" applyFont="1" applyBorder="1">
      <alignment/>
      <protection/>
    </xf>
    <xf numFmtId="0" fontId="16" fillId="0" borderId="10" xfId="57" applyFont="1" applyFill="1" applyBorder="1" applyAlignment="1">
      <alignment horizontal="left"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0" fontId="18" fillId="35" borderId="10" xfId="57" applyFont="1" applyFill="1" applyBorder="1" applyAlignment="1">
      <alignment wrapText="1"/>
      <protection/>
    </xf>
    <xf numFmtId="0" fontId="8" fillId="35" borderId="10" xfId="57" applyFont="1" applyFill="1" applyBorder="1" applyAlignment="1">
      <alignment horizontal="left" vertical="center"/>
      <protection/>
    </xf>
    <xf numFmtId="0" fontId="19" fillId="36" borderId="10" xfId="57" applyFont="1" applyFill="1" applyBorder="1" applyAlignment="1">
      <alignment horizontal="left" vertical="center" wrapText="1"/>
      <protection/>
    </xf>
    <xf numFmtId="0" fontId="9" fillId="36" borderId="10" xfId="57" applyFont="1" applyFill="1" applyBorder="1" applyAlignment="1">
      <alignment horizontal="left" vertical="center"/>
      <protection/>
    </xf>
    <xf numFmtId="0" fontId="9" fillId="37" borderId="10" xfId="57" applyFont="1" applyFill="1" applyBorder="1" applyAlignment="1">
      <alignment wrapText="1"/>
      <protection/>
    </xf>
    <xf numFmtId="0" fontId="9" fillId="37" borderId="10" xfId="57" applyFont="1" applyFill="1" applyBorder="1" applyAlignment="1">
      <alignment horizontal="left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0" fontId="9" fillId="36" borderId="10" xfId="57" applyFont="1" applyFill="1" applyBorder="1" applyAlignment="1">
      <alignment horizontal="left" vertical="center" wrapText="1"/>
      <protection/>
    </xf>
    <xf numFmtId="0" fontId="9" fillId="33" borderId="10" xfId="57" applyFont="1" applyFill="1" applyBorder="1" applyAlignment="1">
      <alignment wrapText="1"/>
      <protection/>
    </xf>
    <xf numFmtId="0" fontId="15" fillId="33" borderId="10" xfId="57" applyFont="1" applyFill="1" applyBorder="1">
      <alignment/>
      <protection/>
    </xf>
    <xf numFmtId="0" fontId="0" fillId="0" borderId="0" xfId="0" applyAlignment="1">
      <alignment/>
    </xf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52" xfId="56" applyFont="1" applyFill="1" applyBorder="1" applyAlignment="1">
      <alignment horizontal="left" vertical="center" wrapText="1"/>
      <protection/>
    </xf>
    <xf numFmtId="0" fontId="16" fillId="0" borderId="53" xfId="56" applyFont="1" applyFill="1" applyBorder="1" applyAlignment="1">
      <alignment horizontal="left" vertical="center" wrapText="1"/>
      <protection/>
    </xf>
    <xf numFmtId="0" fontId="0" fillId="0" borderId="54" xfId="0" applyBorder="1" applyAlignment="1">
      <alignment/>
    </xf>
    <xf numFmtId="0" fontId="16" fillId="0" borderId="55" xfId="56" applyFont="1" applyFill="1" applyBorder="1" applyAlignment="1">
      <alignment horizontal="left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20" fillId="0" borderId="55" xfId="56" applyFont="1" applyFill="1" applyBorder="1" applyAlignment="1">
      <alignment horizontal="left" vertical="center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56" xfId="56" applyFont="1" applyFill="1" applyBorder="1" applyAlignment="1">
      <alignment horizontal="left" vertical="center" wrapText="1"/>
      <protection/>
    </xf>
    <xf numFmtId="0" fontId="20" fillId="0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/>
    </xf>
    <xf numFmtId="0" fontId="16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left" indent="1"/>
    </xf>
    <xf numFmtId="0" fontId="19" fillId="38" borderId="10" xfId="0" applyFont="1" applyFill="1" applyBorder="1" applyAlignment="1">
      <alignment horizontal="left" vertical="center" wrapText="1"/>
    </xf>
    <xf numFmtId="0" fontId="13" fillId="38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justify"/>
    </xf>
    <xf numFmtId="0" fontId="19" fillId="0" borderId="1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justify"/>
    </xf>
    <xf numFmtId="0" fontId="24" fillId="0" borderId="36" xfId="0" applyFont="1" applyBorder="1" applyAlignment="1">
      <alignment horizontal="justify"/>
    </xf>
    <xf numFmtId="0" fontId="16" fillId="0" borderId="31" xfId="0" applyFont="1" applyFill="1" applyBorder="1" applyAlignment="1">
      <alignment horizontal="left" vertical="center" wrapText="1"/>
    </xf>
    <xf numFmtId="0" fontId="21" fillId="38" borderId="0" xfId="0" applyFont="1" applyFill="1" applyAlignment="1">
      <alignment/>
    </xf>
    <xf numFmtId="0" fontId="21" fillId="38" borderId="10" xfId="0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58" xfId="0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/>
    </xf>
    <xf numFmtId="0" fontId="13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right" vertical="center" wrapText="1"/>
    </xf>
    <xf numFmtId="0" fontId="3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31" fillId="0" borderId="0" xfId="43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17" fillId="38" borderId="10" xfId="0" applyFont="1" applyFill="1" applyBorder="1" applyAlignment="1">
      <alignment vertical="center"/>
    </xf>
    <xf numFmtId="0" fontId="8" fillId="38" borderId="10" xfId="0" applyFont="1" applyFill="1" applyBorder="1" applyAlignment="1">
      <alignment horizontal="left" vertical="center" wrapText="1"/>
    </xf>
    <xf numFmtId="0" fontId="17" fillId="38" borderId="1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38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left" vertical="center"/>
    </xf>
    <xf numFmtId="0" fontId="20" fillId="39" borderId="10" xfId="0" applyFont="1" applyFill="1" applyBorder="1" applyAlignment="1">
      <alignment horizontal="left" vertical="center" wrapText="1"/>
    </xf>
    <xf numFmtId="0" fontId="16" fillId="39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8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14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18" fillId="35" borderId="10" xfId="0" applyFont="1" applyFill="1" applyBorder="1" applyAlignment="1">
      <alignment/>
    </xf>
    <xf numFmtId="165" fontId="8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165" fontId="9" fillId="36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6" fontId="6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65" fontId="13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justify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/>
    </xf>
    <xf numFmtId="0" fontId="6" fillId="0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34" fillId="0" borderId="1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5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3" fillId="0" borderId="0" xfId="57" applyFont="1" applyBorder="1" applyAlignment="1">
      <alignment horizontal="center" wrapText="1"/>
      <protection/>
    </xf>
    <xf numFmtId="0" fontId="4" fillId="0" borderId="0" xfId="57" applyFont="1" applyBorder="1" applyAlignment="1">
      <alignment horizontal="center" wrapText="1"/>
      <protection/>
    </xf>
    <xf numFmtId="0" fontId="12" fillId="0" borderId="10" xfId="57" applyFont="1" applyBorder="1" applyAlignment="1">
      <alignment horizontal="right"/>
      <protection/>
    </xf>
    <xf numFmtId="0" fontId="3" fillId="0" borderId="45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1" fillId="0" borderId="58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13" fillId="0" borderId="58" xfId="0" applyFont="1" applyBorder="1" applyAlignment="1">
      <alignment horizontal="left"/>
    </xf>
    <xf numFmtId="0" fontId="0" fillId="0" borderId="58" xfId="0" applyFont="1" applyBorder="1" applyAlignment="1">
      <alignment horizontal="right"/>
    </xf>
    <xf numFmtId="0" fontId="37" fillId="0" borderId="0" xfId="0" applyFont="1" applyFill="1" applyBorder="1" applyAlignment="1">
      <alignment horizontal="center" vertical="center" wrapText="1"/>
    </xf>
    <xf numFmtId="164" fontId="14" fillId="0" borderId="58" xfId="4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al_KTRSZJ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76" zoomScaleNormal="76" zoomScalePageLayoutView="0" workbookViewId="0" topLeftCell="A1">
      <selection activeCell="D13" sqref="D13"/>
    </sheetView>
  </sheetViews>
  <sheetFormatPr defaultColWidth="9.140625" defaultRowHeight="15"/>
  <cols>
    <col min="1" max="1" width="72.57421875" style="0" customWidth="1"/>
    <col min="2" max="2" width="15.28125" style="0" customWidth="1"/>
    <col min="3" max="3" width="7.57421875" style="1" customWidth="1"/>
    <col min="5" max="5" width="11.28125" style="0" customWidth="1"/>
  </cols>
  <sheetData>
    <row r="1" spans="1:2" ht="18">
      <c r="A1" s="271" t="s">
        <v>0</v>
      </c>
      <c r="B1" s="271"/>
    </row>
    <row r="2" ht="50.25" customHeight="1">
      <c r="A2" s="2" t="s">
        <v>1</v>
      </c>
    </row>
    <row r="4" spans="1:9" ht="15.75">
      <c r="A4" s="272" t="s">
        <v>2</v>
      </c>
      <c r="B4" s="272"/>
      <c r="C4" s="3"/>
      <c r="D4" s="3"/>
      <c r="E4" s="4"/>
      <c r="F4" s="4"/>
      <c r="G4" s="4"/>
      <c r="H4" s="4"/>
      <c r="I4" s="4"/>
    </row>
    <row r="5" spans="1:9" ht="15">
      <c r="A5" s="5" t="s">
        <v>3</v>
      </c>
      <c r="B5" s="6">
        <v>16035800</v>
      </c>
      <c r="C5" s="7"/>
      <c r="D5" s="7"/>
      <c r="E5" s="4"/>
      <c r="F5" s="4"/>
      <c r="G5" s="4"/>
      <c r="H5" s="4"/>
      <c r="I5" s="4"/>
    </row>
    <row r="6" spans="1:9" ht="15">
      <c r="A6" s="5" t="s">
        <v>4</v>
      </c>
      <c r="B6" s="6">
        <v>2870000</v>
      </c>
      <c r="C6" s="7"/>
      <c r="D6" s="4"/>
      <c r="E6" s="4"/>
      <c r="F6" s="4"/>
      <c r="G6" s="4"/>
      <c r="H6" s="4"/>
      <c r="I6" s="4"/>
    </row>
    <row r="7" spans="1:9" ht="15">
      <c r="A7" s="5" t="s">
        <v>5</v>
      </c>
      <c r="B7" s="6">
        <v>11092300</v>
      </c>
      <c r="C7" s="7"/>
      <c r="D7" s="4"/>
      <c r="E7" s="4"/>
      <c r="F7" s="4"/>
      <c r="G7" s="4"/>
      <c r="H7" s="4"/>
      <c r="I7" s="4"/>
    </row>
    <row r="8" spans="1:9" ht="15">
      <c r="A8" s="5" t="s">
        <v>6</v>
      </c>
      <c r="B8" s="6">
        <v>1175000</v>
      </c>
      <c r="C8" s="7"/>
      <c r="D8" s="4"/>
      <c r="E8" s="4"/>
      <c r="F8" s="4"/>
      <c r="G8" s="4"/>
      <c r="H8" s="4"/>
      <c r="I8" s="4"/>
    </row>
    <row r="9" spans="1:9" ht="15">
      <c r="A9" s="5" t="s">
        <v>7</v>
      </c>
      <c r="B9" s="6">
        <v>27540498</v>
      </c>
      <c r="C9" s="7"/>
      <c r="D9" s="4"/>
      <c r="E9" s="8"/>
      <c r="F9" s="4"/>
      <c r="G9" s="4"/>
      <c r="H9" s="4"/>
      <c r="I9" s="4"/>
    </row>
    <row r="10" spans="1:9" ht="15">
      <c r="A10" s="5" t="s">
        <v>8</v>
      </c>
      <c r="B10" s="9">
        <v>860000</v>
      </c>
      <c r="C10" s="7"/>
      <c r="D10" s="4"/>
      <c r="E10" s="6"/>
      <c r="F10" s="4"/>
      <c r="G10" s="4"/>
      <c r="H10" s="4"/>
      <c r="I10" s="4"/>
    </row>
    <row r="11" spans="1:9" ht="15">
      <c r="A11" s="5" t="s">
        <v>9</v>
      </c>
      <c r="B11" s="6">
        <v>3716288</v>
      </c>
      <c r="C11" s="7"/>
      <c r="D11" s="4"/>
      <c r="E11" s="4"/>
      <c r="F11" s="4"/>
      <c r="G11" s="4"/>
      <c r="H11" s="4"/>
      <c r="I11" s="4"/>
    </row>
    <row r="12" spans="1:9" ht="15">
      <c r="A12" s="5" t="s">
        <v>10</v>
      </c>
      <c r="B12" s="6"/>
      <c r="C12" s="7"/>
      <c r="D12" s="4"/>
      <c r="E12" s="4"/>
      <c r="F12" s="4"/>
      <c r="G12" s="4"/>
      <c r="H12" s="4"/>
      <c r="I12" s="4"/>
    </row>
    <row r="13" spans="1:9" ht="15">
      <c r="A13" s="10" t="s">
        <v>11</v>
      </c>
      <c r="B13" s="11">
        <f>SUM('1.kiemelt ei'!B5:B12)</f>
        <v>63289886</v>
      </c>
      <c r="C13" s="7"/>
      <c r="D13" s="4"/>
      <c r="E13" s="4"/>
      <c r="F13" s="4"/>
      <c r="G13" s="4"/>
      <c r="H13" s="4"/>
      <c r="I13" s="4"/>
    </row>
    <row r="14" spans="1:9" ht="15">
      <c r="A14" s="10" t="s">
        <v>12</v>
      </c>
      <c r="B14" s="11">
        <v>458312</v>
      </c>
      <c r="C14" s="7"/>
      <c r="D14" s="4"/>
      <c r="E14" s="4"/>
      <c r="F14" s="4"/>
      <c r="G14" s="4"/>
      <c r="H14" s="4"/>
      <c r="I14" s="4"/>
    </row>
    <row r="15" spans="1:9" ht="15.75">
      <c r="A15" s="12" t="s">
        <v>13</v>
      </c>
      <c r="B15" s="13">
        <f>SUM('1.kiemelt ei'!B13:B14)</f>
        <v>63748198</v>
      </c>
      <c r="C15" s="7"/>
      <c r="D15" s="4"/>
      <c r="E15" s="4"/>
      <c r="F15" s="4"/>
      <c r="G15" s="4"/>
      <c r="H15" s="4"/>
      <c r="I15" s="4"/>
    </row>
    <row r="16" spans="1:9" ht="15">
      <c r="A16" s="5" t="s">
        <v>14</v>
      </c>
      <c r="B16" s="6">
        <v>11457792</v>
      </c>
      <c r="C16" s="7"/>
      <c r="D16" s="4"/>
      <c r="E16" s="4"/>
      <c r="F16" s="4"/>
      <c r="G16" s="4"/>
      <c r="H16" s="4"/>
      <c r="I16" s="4"/>
    </row>
    <row r="17" spans="1:9" ht="15">
      <c r="A17" s="5" t="s">
        <v>15</v>
      </c>
      <c r="B17" s="6"/>
      <c r="C17" s="7"/>
      <c r="D17" s="4"/>
      <c r="E17" s="4"/>
      <c r="F17" s="4"/>
      <c r="G17" s="4"/>
      <c r="H17" s="4"/>
      <c r="I17" s="4"/>
    </row>
    <row r="18" spans="1:9" ht="15">
      <c r="A18" s="5" t="s">
        <v>16</v>
      </c>
      <c r="B18" s="6">
        <v>16150000</v>
      </c>
      <c r="C18" s="7"/>
      <c r="D18" s="4"/>
      <c r="E18" s="4"/>
      <c r="F18" s="4"/>
      <c r="G18" s="4"/>
      <c r="H18" s="4"/>
      <c r="I18" s="4"/>
    </row>
    <row r="19" spans="1:9" ht="15">
      <c r="A19" s="5" t="s">
        <v>17</v>
      </c>
      <c r="B19" s="6">
        <v>1800000</v>
      </c>
      <c r="C19" s="7"/>
      <c r="D19" s="4"/>
      <c r="E19" s="4"/>
      <c r="F19" s="4"/>
      <c r="G19" s="4"/>
      <c r="H19" s="4"/>
      <c r="I19" s="4"/>
    </row>
    <row r="20" spans="1:9" ht="15">
      <c r="A20" s="5" t="s">
        <v>18</v>
      </c>
      <c r="B20" s="6"/>
      <c r="C20" s="7"/>
      <c r="D20" s="4"/>
      <c r="E20" s="4"/>
      <c r="F20" s="4"/>
      <c r="G20" s="4"/>
      <c r="H20" s="4"/>
      <c r="I20" s="4"/>
    </row>
    <row r="21" spans="1:9" ht="15">
      <c r="A21" s="5" t="s">
        <v>19</v>
      </c>
      <c r="B21" s="6">
        <v>6018700</v>
      </c>
      <c r="C21" s="7"/>
      <c r="D21" s="4"/>
      <c r="E21" s="4"/>
      <c r="F21" s="4"/>
      <c r="G21" s="4"/>
      <c r="H21" s="4"/>
      <c r="I21" s="4"/>
    </row>
    <row r="22" spans="1:9" ht="15">
      <c r="A22" s="5" t="s">
        <v>20</v>
      </c>
      <c r="B22" s="6"/>
      <c r="C22" s="7"/>
      <c r="D22" s="4"/>
      <c r="E22" s="4"/>
      <c r="F22" s="4"/>
      <c r="G22" s="4"/>
      <c r="H22" s="4"/>
      <c r="I22" s="4"/>
    </row>
    <row r="23" spans="1:9" ht="15">
      <c r="A23" s="10" t="s">
        <v>21</v>
      </c>
      <c r="B23" s="11">
        <f>SUM('1.kiemelt ei'!B16:B22)</f>
        <v>35426492</v>
      </c>
      <c r="C23" s="7"/>
      <c r="D23" s="4"/>
      <c r="E23" s="4"/>
      <c r="F23" s="4"/>
      <c r="G23" s="4"/>
      <c r="H23" s="4"/>
      <c r="I23" s="4"/>
    </row>
    <row r="24" spans="1:9" ht="15">
      <c r="A24" s="10" t="s">
        <v>22</v>
      </c>
      <c r="B24" s="11">
        <v>28321706</v>
      </c>
      <c r="C24" s="7"/>
      <c r="D24" s="4"/>
      <c r="E24" s="4"/>
      <c r="F24" s="4"/>
      <c r="G24" s="4"/>
      <c r="H24" s="4"/>
      <c r="I24" s="4"/>
    </row>
    <row r="25" spans="1:9" ht="15.75">
      <c r="A25" s="12" t="s">
        <v>23</v>
      </c>
      <c r="B25" s="13">
        <f>SUM('1.kiemelt ei'!B23:B24)</f>
        <v>63748198</v>
      </c>
      <c r="C25" s="7"/>
      <c r="D25" s="4"/>
      <c r="E25" s="4"/>
      <c r="F25" s="4"/>
      <c r="G25" s="4"/>
      <c r="H25" s="4"/>
      <c r="I25" s="4"/>
    </row>
  </sheetData>
  <sheetProtection selectLockedCells="1" selectUnlockedCells="1"/>
  <mergeCells count="2">
    <mergeCell ref="A1:B1"/>
    <mergeCell ref="A4:B4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76" zoomScaleNormal="76" zoomScalePageLayoutView="0" workbookViewId="0" topLeftCell="A1">
      <selection activeCell="I15" sqref="I1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91" t="s">
        <v>417</v>
      </c>
      <c r="B1" s="291"/>
      <c r="C1" s="291"/>
      <c r="D1" s="291"/>
    </row>
    <row r="2" spans="1:4" ht="48.75" customHeight="1">
      <c r="A2" s="292" t="s">
        <v>418</v>
      </c>
      <c r="B2" s="292"/>
      <c r="C2" s="292"/>
      <c r="D2" s="292"/>
    </row>
    <row r="3" spans="1:3" ht="21" customHeight="1">
      <c r="A3" s="2"/>
      <c r="B3" s="169"/>
      <c r="C3" s="169"/>
    </row>
    <row r="4" spans="1:7" ht="15">
      <c r="A4" s="4" t="s">
        <v>310</v>
      </c>
      <c r="C4" s="296" t="s">
        <v>419</v>
      </c>
      <c r="D4" s="296"/>
      <c r="E4" s="3"/>
      <c r="F4" s="3"/>
      <c r="G4" s="3"/>
    </row>
    <row r="5" spans="1:4" ht="25.5">
      <c r="A5" s="10" t="s">
        <v>28</v>
      </c>
      <c r="B5" s="164" t="s">
        <v>309</v>
      </c>
      <c r="C5" s="208" t="s">
        <v>420</v>
      </c>
      <c r="D5" s="208" t="s">
        <v>421</v>
      </c>
    </row>
    <row r="6" spans="1:4" ht="15">
      <c r="A6" s="177" t="s">
        <v>422</v>
      </c>
      <c r="B6" s="145" t="s">
        <v>423</v>
      </c>
      <c r="C6" s="166"/>
      <c r="D6" s="166"/>
    </row>
    <row r="7" spans="1:4" ht="15">
      <c r="A7" s="209" t="s">
        <v>371</v>
      </c>
      <c r="B7" s="209" t="s">
        <v>423</v>
      </c>
      <c r="C7" s="166"/>
      <c r="D7" s="166"/>
    </row>
    <row r="8" spans="1:4" ht="15">
      <c r="A8" s="209" t="s">
        <v>424</v>
      </c>
      <c r="B8" s="209" t="s">
        <v>423</v>
      </c>
      <c r="C8" s="166"/>
      <c r="D8" s="166"/>
    </row>
    <row r="9" spans="1:4" ht="30">
      <c r="A9" s="177" t="s">
        <v>425</v>
      </c>
      <c r="B9" s="145" t="s">
        <v>426</v>
      </c>
      <c r="C9" s="166"/>
      <c r="D9" s="166"/>
    </row>
    <row r="10" spans="1:4" ht="15">
      <c r="A10" s="177" t="s">
        <v>427</v>
      </c>
      <c r="B10" s="145" t="s">
        <v>428</v>
      </c>
      <c r="C10" s="166"/>
      <c r="D10" s="166"/>
    </row>
    <row r="11" spans="1:4" ht="15">
      <c r="A11" s="209" t="s">
        <v>371</v>
      </c>
      <c r="B11" s="209" t="s">
        <v>428</v>
      </c>
      <c r="C11" s="166"/>
      <c r="D11" s="166"/>
    </row>
    <row r="12" spans="1:4" ht="15">
      <c r="A12" s="209" t="s">
        <v>424</v>
      </c>
      <c r="B12" s="209" t="s">
        <v>429</v>
      </c>
      <c r="C12" s="166"/>
      <c r="D12" s="166"/>
    </row>
    <row r="13" spans="1:4" ht="15">
      <c r="A13" s="178" t="s">
        <v>430</v>
      </c>
      <c r="B13" s="139" t="s">
        <v>431</v>
      </c>
      <c r="C13" s="166"/>
      <c r="D13" s="166"/>
    </row>
    <row r="14" spans="1:4" ht="15">
      <c r="A14" s="175" t="s">
        <v>432</v>
      </c>
      <c r="B14" s="145" t="s">
        <v>433</v>
      </c>
      <c r="C14" s="166"/>
      <c r="D14" s="166"/>
    </row>
    <row r="15" spans="1:4" ht="15">
      <c r="A15" s="209" t="s">
        <v>374</v>
      </c>
      <c r="B15" s="209" t="s">
        <v>433</v>
      </c>
      <c r="C15" s="166"/>
      <c r="D15" s="166"/>
    </row>
    <row r="16" spans="1:4" ht="15">
      <c r="A16" s="209" t="s">
        <v>376</v>
      </c>
      <c r="B16" s="209" t="s">
        <v>433</v>
      </c>
      <c r="C16" s="166"/>
      <c r="D16" s="166"/>
    </row>
    <row r="17" spans="1:4" ht="15">
      <c r="A17" s="175" t="s">
        <v>434</v>
      </c>
      <c r="B17" s="145" t="s">
        <v>435</v>
      </c>
      <c r="C17" s="166"/>
      <c r="D17" s="166"/>
    </row>
    <row r="18" spans="1:4" ht="15">
      <c r="A18" s="209" t="s">
        <v>424</v>
      </c>
      <c r="B18" s="209" t="s">
        <v>435</v>
      </c>
      <c r="C18" s="166"/>
      <c r="D18" s="166"/>
    </row>
    <row r="19" spans="1:4" ht="15">
      <c r="A19" s="143" t="s">
        <v>436</v>
      </c>
      <c r="B19" s="145" t="s">
        <v>437</v>
      </c>
      <c r="C19" s="166"/>
      <c r="D19" s="166"/>
    </row>
    <row r="20" spans="1:4" ht="15">
      <c r="A20" s="143" t="s">
        <v>438</v>
      </c>
      <c r="B20" s="145" t="s">
        <v>439</v>
      </c>
      <c r="C20" s="166"/>
      <c r="D20" s="166"/>
    </row>
    <row r="21" spans="1:4" ht="15">
      <c r="A21" s="209" t="s">
        <v>376</v>
      </c>
      <c r="B21" s="209" t="s">
        <v>439</v>
      </c>
      <c r="C21" s="166"/>
      <c r="D21" s="166"/>
    </row>
    <row r="22" spans="1:4" ht="15">
      <c r="A22" s="209" t="s">
        <v>424</v>
      </c>
      <c r="B22" s="209" t="s">
        <v>439</v>
      </c>
      <c r="C22" s="166"/>
      <c r="D22" s="166"/>
    </row>
    <row r="23" spans="1:4" ht="15">
      <c r="A23" s="210" t="s">
        <v>440</v>
      </c>
      <c r="B23" s="139" t="s">
        <v>441</v>
      </c>
      <c r="C23" s="166"/>
      <c r="D23" s="166"/>
    </row>
    <row r="24" spans="1:4" ht="15">
      <c r="A24" s="175" t="s">
        <v>442</v>
      </c>
      <c r="B24" s="145" t="s">
        <v>443</v>
      </c>
      <c r="C24" s="166"/>
      <c r="D24" s="166"/>
    </row>
    <row r="25" spans="1:4" ht="15">
      <c r="A25" s="175" t="s">
        <v>444</v>
      </c>
      <c r="B25" s="145" t="s">
        <v>445</v>
      </c>
      <c r="C25" s="166"/>
      <c r="D25" s="166"/>
    </row>
    <row r="26" spans="1:4" ht="15">
      <c r="A26" s="175" t="s">
        <v>446</v>
      </c>
      <c r="B26" s="145" t="s">
        <v>447</v>
      </c>
      <c r="C26" s="166"/>
      <c r="D26" s="166"/>
    </row>
    <row r="27" spans="1:4" ht="15">
      <c r="A27" s="175" t="s">
        <v>448</v>
      </c>
      <c r="B27" s="145" t="s">
        <v>449</v>
      </c>
      <c r="C27" s="166"/>
      <c r="D27" s="166"/>
    </row>
    <row r="28" spans="1:4" ht="15">
      <c r="A28" s="175" t="s">
        <v>450</v>
      </c>
      <c r="B28" s="145" t="s">
        <v>451</v>
      </c>
      <c r="C28" s="166"/>
      <c r="D28" s="166"/>
    </row>
    <row r="29" spans="1:4" ht="15">
      <c r="A29" s="211" t="s">
        <v>452</v>
      </c>
      <c r="B29" s="212" t="s">
        <v>453</v>
      </c>
      <c r="C29" s="166"/>
      <c r="D29" s="166"/>
    </row>
    <row r="30" spans="1:4" ht="15">
      <c r="A30" s="175" t="s">
        <v>454</v>
      </c>
      <c r="B30" s="145" t="s">
        <v>455</v>
      </c>
      <c r="C30" s="166"/>
      <c r="D30" s="166"/>
    </row>
    <row r="31" spans="1:4" ht="15">
      <c r="A31" s="177" t="s">
        <v>456</v>
      </c>
      <c r="B31" s="145" t="s">
        <v>457</v>
      </c>
      <c r="C31" s="166"/>
      <c r="D31" s="166"/>
    </row>
    <row r="32" spans="1:4" ht="15">
      <c r="A32" s="175" t="s">
        <v>458</v>
      </c>
      <c r="B32" s="145" t="s">
        <v>459</v>
      </c>
      <c r="C32" s="166"/>
      <c r="D32" s="166"/>
    </row>
    <row r="33" spans="1:4" ht="15">
      <c r="A33" s="209" t="s">
        <v>424</v>
      </c>
      <c r="B33" s="209" t="s">
        <v>459</v>
      </c>
      <c r="C33" s="166"/>
      <c r="D33" s="166"/>
    </row>
    <row r="34" spans="1:4" ht="15">
      <c r="A34" s="175" t="s">
        <v>460</v>
      </c>
      <c r="B34" s="145" t="s">
        <v>461</v>
      </c>
      <c r="C34" s="166"/>
      <c r="D34" s="166"/>
    </row>
    <row r="35" spans="1:4" ht="15">
      <c r="A35" s="209" t="s">
        <v>377</v>
      </c>
      <c r="B35" s="209" t="s">
        <v>461</v>
      </c>
      <c r="C35" s="166"/>
      <c r="D35" s="166"/>
    </row>
    <row r="36" spans="1:4" ht="15">
      <c r="A36" s="209" t="s">
        <v>378</v>
      </c>
      <c r="B36" s="209" t="s">
        <v>461</v>
      </c>
      <c r="C36" s="166"/>
      <c r="D36" s="166"/>
    </row>
    <row r="37" spans="1:4" ht="15">
      <c r="A37" s="209" t="s">
        <v>379</v>
      </c>
      <c r="B37" s="209" t="s">
        <v>461</v>
      </c>
      <c r="C37" s="166"/>
      <c r="D37" s="166"/>
    </row>
    <row r="38" spans="1:4" ht="15">
      <c r="A38" s="209" t="s">
        <v>424</v>
      </c>
      <c r="B38" s="209" t="s">
        <v>461</v>
      </c>
      <c r="C38" s="166"/>
      <c r="D38" s="166"/>
    </row>
    <row r="39" spans="1:4" ht="15">
      <c r="A39" s="211" t="s">
        <v>462</v>
      </c>
      <c r="B39" s="212" t="s">
        <v>463</v>
      </c>
      <c r="C39" s="166"/>
      <c r="D39" s="166"/>
    </row>
    <row r="42" spans="1:4" ht="25.5">
      <c r="A42" s="10" t="s">
        <v>28</v>
      </c>
      <c r="B42" s="164" t="s">
        <v>309</v>
      </c>
      <c r="C42" s="208" t="s">
        <v>420</v>
      </c>
      <c r="D42" s="208" t="s">
        <v>464</v>
      </c>
    </row>
    <row r="43" spans="1:4" ht="15">
      <c r="A43" s="175" t="s">
        <v>224</v>
      </c>
      <c r="B43" s="145" t="s">
        <v>225</v>
      </c>
      <c r="C43" s="166"/>
      <c r="D43" s="166"/>
    </row>
    <row r="44" spans="1:4" ht="15">
      <c r="A44" s="176" t="s">
        <v>371</v>
      </c>
      <c r="B44" s="176" t="s">
        <v>225</v>
      </c>
      <c r="C44" s="166"/>
      <c r="D44" s="166"/>
    </row>
    <row r="45" spans="1:4" ht="30">
      <c r="A45" s="177" t="s">
        <v>226</v>
      </c>
      <c r="B45" s="145" t="s">
        <v>227</v>
      </c>
      <c r="C45" s="166"/>
      <c r="D45" s="166"/>
    </row>
    <row r="46" spans="1:4" ht="15">
      <c r="A46" s="175" t="s">
        <v>372</v>
      </c>
      <c r="B46" s="145" t="s">
        <v>229</v>
      </c>
      <c r="C46" s="166"/>
      <c r="D46" s="166"/>
    </row>
    <row r="47" spans="1:4" ht="15">
      <c r="A47" s="176" t="s">
        <v>371</v>
      </c>
      <c r="B47" s="176" t="s">
        <v>229</v>
      </c>
      <c r="C47" s="166"/>
      <c r="D47" s="166"/>
    </row>
    <row r="48" spans="1:4" ht="15">
      <c r="A48" s="178" t="s">
        <v>230</v>
      </c>
      <c r="B48" s="139" t="s">
        <v>231</v>
      </c>
      <c r="C48" s="166"/>
      <c r="D48" s="166"/>
    </row>
    <row r="49" spans="1:4" ht="15">
      <c r="A49" s="177" t="s">
        <v>373</v>
      </c>
      <c r="B49" s="145" t="s">
        <v>233</v>
      </c>
      <c r="C49" s="166"/>
      <c r="D49" s="166"/>
    </row>
    <row r="50" spans="1:4" ht="15">
      <c r="A50" s="176" t="s">
        <v>374</v>
      </c>
      <c r="B50" s="176" t="s">
        <v>233</v>
      </c>
      <c r="C50" s="166"/>
      <c r="D50" s="166"/>
    </row>
    <row r="51" spans="1:4" ht="15">
      <c r="A51" s="175" t="s">
        <v>234</v>
      </c>
      <c r="B51" s="145" t="s">
        <v>235</v>
      </c>
      <c r="C51" s="166"/>
      <c r="D51" s="166"/>
    </row>
    <row r="52" spans="1:4" ht="15">
      <c r="A52" s="143" t="s">
        <v>375</v>
      </c>
      <c r="B52" s="145" t="s">
        <v>237</v>
      </c>
      <c r="C52" s="166"/>
      <c r="D52" s="166"/>
    </row>
    <row r="53" spans="1:4" ht="15">
      <c r="A53" s="176" t="s">
        <v>376</v>
      </c>
      <c r="B53" s="176" t="s">
        <v>237</v>
      </c>
      <c r="C53" s="166"/>
      <c r="D53" s="166"/>
    </row>
    <row r="54" spans="1:4" ht="15">
      <c r="A54" s="175" t="s">
        <v>238</v>
      </c>
      <c r="B54" s="145" t="s">
        <v>239</v>
      </c>
      <c r="C54" s="166"/>
      <c r="D54" s="166"/>
    </row>
    <row r="55" spans="1:4" ht="15">
      <c r="A55" s="210" t="s">
        <v>240</v>
      </c>
      <c r="B55" s="139" t="s">
        <v>241</v>
      </c>
      <c r="C55" s="166"/>
      <c r="D55" s="166"/>
    </row>
    <row r="56" spans="1:4" ht="15">
      <c r="A56" s="210" t="s">
        <v>250</v>
      </c>
      <c r="B56" s="139" t="s">
        <v>251</v>
      </c>
      <c r="C56" s="166"/>
      <c r="D56" s="166"/>
    </row>
    <row r="57" spans="1:4" ht="15">
      <c r="A57" s="210" t="s">
        <v>252</v>
      </c>
      <c r="B57" s="139" t="s">
        <v>253</v>
      </c>
      <c r="C57" s="166"/>
      <c r="D57" s="166"/>
    </row>
    <row r="58" spans="1:4" ht="15">
      <c r="A58" s="210" t="s">
        <v>256</v>
      </c>
      <c r="B58" s="139" t="s">
        <v>257</v>
      </c>
      <c r="C58" s="166"/>
      <c r="D58" s="166"/>
    </row>
    <row r="59" spans="1:4" ht="15">
      <c r="A59" s="178" t="s">
        <v>465</v>
      </c>
      <c r="B59" s="139" t="s">
        <v>259</v>
      </c>
      <c r="C59" s="166"/>
      <c r="D59" s="166"/>
    </row>
    <row r="60" spans="1:4" ht="15">
      <c r="A60" s="167" t="s">
        <v>466</v>
      </c>
      <c r="B60" s="139" t="s">
        <v>259</v>
      </c>
      <c r="C60" s="166"/>
      <c r="D60" s="166"/>
    </row>
    <row r="61" spans="1:4" ht="15">
      <c r="A61" s="213" t="s">
        <v>260</v>
      </c>
      <c r="B61" s="212" t="s">
        <v>261</v>
      </c>
      <c r="C61" s="166"/>
      <c r="D61" s="166"/>
    </row>
    <row r="62" spans="1:4" ht="15">
      <c r="A62" s="177" t="s">
        <v>262</v>
      </c>
      <c r="B62" s="145" t="s">
        <v>263</v>
      </c>
      <c r="C62" s="166"/>
      <c r="D62" s="166"/>
    </row>
    <row r="63" spans="1:4" ht="15">
      <c r="A63" s="143" t="s">
        <v>264</v>
      </c>
      <c r="B63" s="145" t="s">
        <v>265</v>
      </c>
      <c r="C63" s="166"/>
      <c r="D63" s="166"/>
    </row>
    <row r="64" spans="1:4" ht="15">
      <c r="A64" s="175" t="s">
        <v>266</v>
      </c>
      <c r="B64" s="145" t="s">
        <v>267</v>
      </c>
      <c r="C64" s="166"/>
      <c r="D64" s="166"/>
    </row>
    <row r="65" spans="1:4" ht="15">
      <c r="A65" s="175" t="s">
        <v>268</v>
      </c>
      <c r="B65" s="145" t="s">
        <v>269</v>
      </c>
      <c r="C65" s="166"/>
      <c r="D65" s="166"/>
    </row>
    <row r="66" spans="1:4" ht="15">
      <c r="A66" s="176" t="s">
        <v>377</v>
      </c>
      <c r="B66" s="176" t="s">
        <v>269</v>
      </c>
      <c r="C66" s="166"/>
      <c r="D66" s="166"/>
    </row>
    <row r="67" spans="1:4" ht="15">
      <c r="A67" s="176" t="s">
        <v>378</v>
      </c>
      <c r="B67" s="176" t="s">
        <v>269</v>
      </c>
      <c r="C67" s="166"/>
      <c r="D67" s="166"/>
    </row>
    <row r="68" spans="1:4" ht="15">
      <c r="A68" s="180" t="s">
        <v>379</v>
      </c>
      <c r="B68" s="180" t="s">
        <v>269</v>
      </c>
      <c r="C68" s="166"/>
      <c r="D68" s="166"/>
    </row>
    <row r="69" spans="1:4" ht="15">
      <c r="A69" s="211" t="s">
        <v>270</v>
      </c>
      <c r="B69" s="212" t="s">
        <v>271</v>
      </c>
      <c r="C69" s="166"/>
      <c r="D69" s="166"/>
    </row>
  </sheetData>
  <sheetProtection selectLockedCells="1" selectUnlockedCells="1"/>
  <mergeCells count="3">
    <mergeCell ref="A1:D1"/>
    <mergeCell ref="A2:D2"/>
    <mergeCell ref="C4:D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76" zoomScaleNormal="76" zoomScalePageLayoutView="0" workbookViewId="0" topLeftCell="A1">
      <selection activeCell="D16" sqref="D1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91" t="s">
        <v>94</v>
      </c>
      <c r="B1" s="291"/>
      <c r="C1" s="291"/>
      <c r="D1" s="291"/>
      <c r="E1" s="291"/>
      <c r="F1" s="291"/>
      <c r="G1" s="291"/>
    </row>
    <row r="2" spans="1:7" ht="25.5" customHeight="1">
      <c r="A2" s="297" t="s">
        <v>467</v>
      </c>
      <c r="B2" s="297"/>
      <c r="C2" s="297"/>
      <c r="D2" s="297"/>
      <c r="E2" s="297"/>
      <c r="F2" s="297"/>
      <c r="G2" s="297"/>
    </row>
    <row r="3" spans="1:7" ht="25.5" customHeight="1">
      <c r="A3" s="214"/>
      <c r="B3" s="169"/>
      <c r="C3" s="169"/>
      <c r="D3" s="169"/>
      <c r="E3" s="169"/>
      <c r="F3" s="169"/>
      <c r="G3" s="169"/>
    </row>
    <row r="4" spans="1:7" ht="25.5" customHeight="1">
      <c r="A4" s="214"/>
      <c r="B4" s="169"/>
      <c r="C4" s="169"/>
      <c r="D4" s="169"/>
      <c r="E4" s="169"/>
      <c r="F4" s="169"/>
      <c r="G4" s="169"/>
    </row>
    <row r="5" spans="1:7" ht="21.75" customHeight="1">
      <c r="A5" s="214"/>
      <c r="B5" s="169"/>
      <c r="C5" s="169"/>
      <c r="D5" s="169"/>
      <c r="E5" s="169"/>
      <c r="F5" s="169"/>
      <c r="G5" s="169"/>
    </row>
    <row r="6" spans="1:7" ht="20.25" customHeight="1">
      <c r="A6" s="4" t="s">
        <v>310</v>
      </c>
      <c r="E6" s="296" t="s">
        <v>468</v>
      </c>
      <c r="F6" s="296"/>
      <c r="G6" s="296"/>
    </row>
    <row r="7" spans="1:7" ht="15">
      <c r="A7" s="10" t="s">
        <v>28</v>
      </c>
      <c r="B7" s="164" t="s">
        <v>309</v>
      </c>
      <c r="C7" s="215" t="s">
        <v>469</v>
      </c>
      <c r="D7" s="215" t="s">
        <v>469</v>
      </c>
      <c r="E7" s="215" t="s">
        <v>469</v>
      </c>
      <c r="F7" s="215" t="s">
        <v>469</v>
      </c>
      <c r="G7" s="10" t="s">
        <v>101</v>
      </c>
    </row>
    <row r="8" spans="1:7" ht="26.25" customHeight="1">
      <c r="A8" s="216" t="s">
        <v>470</v>
      </c>
      <c r="B8" s="145" t="s">
        <v>471</v>
      </c>
      <c r="C8" s="168"/>
      <c r="D8" s="168"/>
      <c r="E8" s="168"/>
      <c r="F8" s="168"/>
      <c r="G8" s="168">
        <v>0</v>
      </c>
    </row>
    <row r="9" spans="1:7" ht="26.25" customHeight="1">
      <c r="A9" s="216" t="s">
        <v>472</v>
      </c>
      <c r="B9" s="145" t="s">
        <v>471</v>
      </c>
      <c r="C9" s="168"/>
      <c r="D9" s="168"/>
      <c r="E9" s="168"/>
      <c r="F9" s="168"/>
      <c r="G9" s="168"/>
    </row>
    <row r="10" spans="1:7" ht="22.5" customHeight="1">
      <c r="A10" s="10" t="s">
        <v>387</v>
      </c>
      <c r="B10" s="10"/>
      <c r="C10" s="168"/>
      <c r="D10" s="168"/>
      <c r="E10" s="168"/>
      <c r="F10" s="168"/>
      <c r="G10" s="168">
        <v>0</v>
      </c>
    </row>
  </sheetData>
  <sheetProtection selectLockedCells="1" selectUnlockedCells="1"/>
  <mergeCells count="3">
    <mergeCell ref="A1:G1"/>
    <mergeCell ref="A2:G2"/>
    <mergeCell ref="E6:G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="98" zoomScaleNormal="98" zoomScalePageLayoutView="0" workbookViewId="0" topLeftCell="A10">
      <selection activeCell="E2" sqref="E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91" t="s">
        <v>94</v>
      </c>
      <c r="B1" s="291"/>
      <c r="C1" s="291"/>
    </row>
    <row r="2" spans="1:3" ht="26.25" customHeight="1">
      <c r="A2" s="292" t="s">
        <v>473</v>
      </c>
      <c r="B2" s="292"/>
      <c r="C2" s="292"/>
    </row>
    <row r="3" spans="1:3" ht="18.75" customHeight="1">
      <c r="A3" s="214"/>
      <c r="B3" s="217"/>
      <c r="C3" s="217"/>
    </row>
    <row r="4" spans="1:3" ht="23.25" customHeight="1">
      <c r="A4" s="4" t="s">
        <v>474</v>
      </c>
      <c r="B4" s="170"/>
      <c r="C4" s="170"/>
    </row>
    <row r="5" spans="1:3" ht="25.5">
      <c r="A5" s="10" t="s">
        <v>28</v>
      </c>
      <c r="B5" s="164" t="s">
        <v>309</v>
      </c>
      <c r="C5" s="208" t="s">
        <v>475</v>
      </c>
    </row>
    <row r="6" spans="1:3" ht="15">
      <c r="A6" s="177" t="s">
        <v>476</v>
      </c>
      <c r="B6" s="144" t="s">
        <v>477</v>
      </c>
      <c r="C6" s="166"/>
    </row>
    <row r="7" spans="1:3" ht="15">
      <c r="A7" s="177" t="s">
        <v>478</v>
      </c>
      <c r="B7" s="144" t="s">
        <v>477</v>
      </c>
      <c r="C7" s="166"/>
    </row>
    <row r="8" spans="1:3" ht="15">
      <c r="A8" s="177" t="s">
        <v>479</v>
      </c>
      <c r="B8" s="144" t="s">
        <v>477</v>
      </c>
      <c r="C8" s="166"/>
    </row>
    <row r="9" spans="1:3" ht="15">
      <c r="A9" s="177" t="s">
        <v>480</v>
      </c>
      <c r="B9" s="144" t="s">
        <v>477</v>
      </c>
      <c r="C9" s="166"/>
    </row>
    <row r="10" spans="1:3" ht="15">
      <c r="A10" s="143" t="s">
        <v>481</v>
      </c>
      <c r="B10" s="144" t="s">
        <v>477</v>
      </c>
      <c r="C10" s="166"/>
    </row>
    <row r="11" spans="1:3" ht="15">
      <c r="A11" s="143" t="s">
        <v>482</v>
      </c>
      <c r="B11" s="144" t="s">
        <v>477</v>
      </c>
      <c r="C11" s="166"/>
    </row>
    <row r="12" spans="1:3" ht="15">
      <c r="A12" s="167" t="s">
        <v>483</v>
      </c>
      <c r="B12" s="218" t="s">
        <v>477</v>
      </c>
      <c r="C12" s="168"/>
    </row>
    <row r="13" spans="1:3" ht="15">
      <c r="A13" s="177" t="s">
        <v>484</v>
      </c>
      <c r="B13" s="144" t="s">
        <v>485</v>
      </c>
      <c r="C13" s="166"/>
    </row>
    <row r="14" spans="1:3" ht="15">
      <c r="A14" s="219" t="s">
        <v>486</v>
      </c>
      <c r="B14" s="218" t="s">
        <v>485</v>
      </c>
      <c r="C14" s="168"/>
    </row>
    <row r="15" spans="1:3" ht="15">
      <c r="A15" s="177" t="s">
        <v>487</v>
      </c>
      <c r="B15" s="144" t="s">
        <v>488</v>
      </c>
      <c r="C15" s="166"/>
    </row>
    <row r="16" spans="1:3" ht="15">
      <c r="A16" s="177" t="s">
        <v>489</v>
      </c>
      <c r="B16" s="144" t="s">
        <v>488</v>
      </c>
      <c r="C16" s="166"/>
    </row>
    <row r="17" spans="1:3" ht="15">
      <c r="A17" s="143" t="s">
        <v>490</v>
      </c>
      <c r="B17" s="144" t="s">
        <v>488</v>
      </c>
      <c r="C17" s="166"/>
    </row>
    <row r="18" spans="1:3" ht="15">
      <c r="A18" s="143" t="s">
        <v>491</v>
      </c>
      <c r="B18" s="144" t="s">
        <v>488</v>
      </c>
      <c r="C18" s="166"/>
    </row>
    <row r="19" spans="1:3" ht="15">
      <c r="A19" s="143" t="s">
        <v>492</v>
      </c>
      <c r="B19" s="144" t="s">
        <v>488</v>
      </c>
      <c r="C19" s="166"/>
    </row>
    <row r="20" spans="1:3" ht="30">
      <c r="A20" s="220" t="s">
        <v>493</v>
      </c>
      <c r="B20" s="144" t="s">
        <v>488</v>
      </c>
      <c r="C20" s="166"/>
    </row>
    <row r="21" spans="1:3" ht="15">
      <c r="A21" s="178" t="s">
        <v>494</v>
      </c>
      <c r="B21" s="218" t="s">
        <v>488</v>
      </c>
      <c r="C21" s="168"/>
    </row>
    <row r="22" spans="1:3" ht="15">
      <c r="A22" s="177" t="s">
        <v>495</v>
      </c>
      <c r="B22" s="144" t="s">
        <v>496</v>
      </c>
      <c r="C22" s="166"/>
    </row>
    <row r="23" spans="1:3" ht="15">
      <c r="A23" s="177" t="s">
        <v>497</v>
      </c>
      <c r="B23" s="144" t="s">
        <v>496</v>
      </c>
      <c r="C23" s="166"/>
    </row>
    <row r="24" spans="1:3" ht="15">
      <c r="A24" s="178" t="s">
        <v>498</v>
      </c>
      <c r="B24" s="138" t="s">
        <v>496</v>
      </c>
      <c r="C24" s="166"/>
    </row>
    <row r="25" spans="1:3" ht="15">
      <c r="A25" s="177" t="s">
        <v>499</v>
      </c>
      <c r="B25" s="144" t="s">
        <v>500</v>
      </c>
      <c r="C25" s="166"/>
    </row>
    <row r="26" spans="1:3" ht="15">
      <c r="A26" s="177" t="s">
        <v>501</v>
      </c>
      <c r="B26" s="144" t="s">
        <v>500</v>
      </c>
      <c r="C26" s="166"/>
    </row>
    <row r="27" spans="1:3" ht="15">
      <c r="A27" s="143" t="s">
        <v>502</v>
      </c>
      <c r="B27" s="144" t="s">
        <v>500</v>
      </c>
      <c r="C27" s="166"/>
    </row>
    <row r="28" spans="1:3" ht="15">
      <c r="A28" s="143" t="s">
        <v>503</v>
      </c>
      <c r="B28" s="144" t="s">
        <v>500</v>
      </c>
      <c r="C28" s="166"/>
    </row>
    <row r="29" spans="1:3" ht="15">
      <c r="A29" s="143" t="s">
        <v>504</v>
      </c>
      <c r="B29" s="144" t="s">
        <v>500</v>
      </c>
      <c r="C29" s="166">
        <v>1175000</v>
      </c>
    </row>
    <row r="30" spans="1:3" ht="15">
      <c r="A30" s="143" t="s">
        <v>505</v>
      </c>
      <c r="B30" s="144" t="s">
        <v>500</v>
      </c>
      <c r="C30" s="166"/>
    </row>
    <row r="31" spans="1:3" ht="15">
      <c r="A31" s="143" t="s">
        <v>506</v>
      </c>
      <c r="B31" s="144" t="s">
        <v>500</v>
      </c>
      <c r="C31" s="166"/>
    </row>
    <row r="32" spans="1:3" ht="15">
      <c r="A32" s="143" t="s">
        <v>507</v>
      </c>
      <c r="B32" s="144" t="s">
        <v>500</v>
      </c>
      <c r="C32" s="166"/>
    </row>
    <row r="33" spans="1:3" ht="15">
      <c r="A33" s="143" t="s">
        <v>508</v>
      </c>
      <c r="B33" s="144" t="s">
        <v>500</v>
      </c>
      <c r="C33" s="166"/>
    </row>
    <row r="34" spans="1:3" ht="15">
      <c r="A34" s="143" t="s">
        <v>509</v>
      </c>
      <c r="B34" s="144" t="s">
        <v>500</v>
      </c>
      <c r="C34" s="166"/>
    </row>
    <row r="35" spans="1:3" ht="30">
      <c r="A35" s="143" t="s">
        <v>510</v>
      </c>
      <c r="B35" s="144" t="s">
        <v>500</v>
      </c>
      <c r="C35" s="166"/>
    </row>
    <row r="36" spans="1:3" ht="30">
      <c r="A36" s="143" t="s">
        <v>511</v>
      </c>
      <c r="B36" s="144" t="s">
        <v>500</v>
      </c>
      <c r="C36" s="166"/>
    </row>
    <row r="37" spans="1:3" ht="15">
      <c r="A37" s="178" t="s">
        <v>512</v>
      </c>
      <c r="B37" s="218" t="s">
        <v>500</v>
      </c>
      <c r="C37" s="168">
        <f>SUM('7.szociális kiadások'!C25:C36)</f>
        <v>1175000</v>
      </c>
    </row>
    <row r="38" spans="1:3" ht="15.75">
      <c r="A38" s="221" t="s">
        <v>513</v>
      </c>
      <c r="B38" s="151" t="s">
        <v>514</v>
      </c>
      <c r="C38" s="168">
        <f>'7.szociális kiadások'!C12+'7.szociális kiadások'!C14+'7.szociális kiadások'!C21+'7.szociális kiadások'!C24+'7.szociális kiadások'!C37</f>
        <v>1175000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5"/>
  <sheetViews>
    <sheetView zoomScale="76" zoomScaleNormal="76" zoomScalePageLayoutView="0" workbookViewId="0" topLeftCell="A1">
      <selection activeCell="C52" sqref="C5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91" t="s">
        <v>94</v>
      </c>
      <c r="B1" s="291"/>
      <c r="C1" s="291"/>
    </row>
    <row r="2" spans="1:3" ht="27" customHeight="1">
      <c r="A2" s="292" t="s">
        <v>515</v>
      </c>
      <c r="B2" s="292"/>
      <c r="C2" s="292"/>
    </row>
    <row r="3" spans="1:3" ht="19.5" customHeight="1">
      <c r="A3" s="2"/>
      <c r="B3" s="169"/>
      <c r="C3" s="169"/>
    </row>
    <row r="4" spans="1:3" ht="15">
      <c r="A4" s="4" t="s">
        <v>516</v>
      </c>
      <c r="B4" s="170"/>
      <c r="C4" s="170"/>
    </row>
    <row r="5" spans="1:3" ht="25.5">
      <c r="A5" s="10" t="s">
        <v>28</v>
      </c>
      <c r="B5" s="164" t="s">
        <v>309</v>
      </c>
      <c r="C5" s="208" t="s">
        <v>475</v>
      </c>
    </row>
    <row r="6" spans="1:3" ht="15">
      <c r="A6" s="143" t="s">
        <v>517</v>
      </c>
      <c r="B6" s="144" t="s">
        <v>518</v>
      </c>
      <c r="C6" s="166"/>
    </row>
    <row r="7" spans="1:3" ht="15">
      <c r="A7" s="143" t="s">
        <v>519</v>
      </c>
      <c r="B7" s="144" t="s">
        <v>518</v>
      </c>
      <c r="C7" s="166"/>
    </row>
    <row r="8" spans="1:3" ht="15">
      <c r="A8" s="143" t="s">
        <v>520</v>
      </c>
      <c r="B8" s="144" t="s">
        <v>518</v>
      </c>
      <c r="C8" s="166"/>
    </row>
    <row r="9" spans="1:3" ht="15">
      <c r="A9" s="143" t="s">
        <v>521</v>
      </c>
      <c r="B9" s="144" t="s">
        <v>518</v>
      </c>
      <c r="C9" s="166"/>
    </row>
    <row r="10" spans="1:3" ht="15">
      <c r="A10" s="143" t="s">
        <v>522</v>
      </c>
      <c r="B10" s="144" t="s">
        <v>518</v>
      </c>
      <c r="C10" s="166"/>
    </row>
    <row r="11" spans="1:3" ht="15">
      <c r="A11" s="143" t="s">
        <v>523</v>
      </c>
      <c r="B11" s="144" t="s">
        <v>518</v>
      </c>
      <c r="C11" s="166"/>
    </row>
    <row r="12" spans="1:3" ht="15">
      <c r="A12" s="143" t="s">
        <v>524</v>
      </c>
      <c r="B12" s="144" t="s">
        <v>518</v>
      </c>
      <c r="C12" s="166"/>
    </row>
    <row r="13" spans="1:3" ht="15">
      <c r="A13" s="143" t="s">
        <v>525</v>
      </c>
      <c r="B13" s="144" t="s">
        <v>518</v>
      </c>
      <c r="C13" s="166"/>
    </row>
    <row r="14" spans="1:3" ht="15">
      <c r="A14" s="143" t="s">
        <v>526</v>
      </c>
      <c r="B14" s="144" t="s">
        <v>518</v>
      </c>
      <c r="C14" s="166"/>
    </row>
    <row r="15" spans="1:3" ht="15">
      <c r="A15" s="143" t="s">
        <v>527</v>
      </c>
      <c r="B15" s="144" t="s">
        <v>518</v>
      </c>
      <c r="C15" s="166"/>
    </row>
    <row r="16" spans="1:3" ht="25.5">
      <c r="A16" s="178" t="s">
        <v>528</v>
      </c>
      <c r="B16" s="138" t="s">
        <v>518</v>
      </c>
      <c r="C16" s="166"/>
    </row>
    <row r="17" spans="1:3" ht="15">
      <c r="A17" s="143" t="s">
        <v>517</v>
      </c>
      <c r="B17" s="144" t="s">
        <v>529</v>
      </c>
      <c r="C17" s="166"/>
    </row>
    <row r="18" spans="1:3" ht="15">
      <c r="A18" s="143" t="s">
        <v>519</v>
      </c>
      <c r="B18" s="144" t="s">
        <v>529</v>
      </c>
      <c r="C18" s="166"/>
    </row>
    <row r="19" spans="1:3" ht="15">
      <c r="A19" s="143" t="s">
        <v>520</v>
      </c>
      <c r="B19" s="144" t="s">
        <v>529</v>
      </c>
      <c r="C19" s="166"/>
    </row>
    <row r="20" spans="1:3" ht="15">
      <c r="A20" s="143" t="s">
        <v>521</v>
      </c>
      <c r="B20" s="144" t="s">
        <v>529</v>
      </c>
      <c r="C20" s="166"/>
    </row>
    <row r="21" spans="1:3" ht="15">
      <c r="A21" s="143" t="s">
        <v>522</v>
      </c>
      <c r="B21" s="144" t="s">
        <v>529</v>
      </c>
      <c r="C21" s="166"/>
    </row>
    <row r="22" spans="1:3" ht="15">
      <c r="A22" s="143" t="s">
        <v>523</v>
      </c>
      <c r="B22" s="144" t="s">
        <v>529</v>
      </c>
      <c r="C22" s="166"/>
    </row>
    <row r="23" spans="1:3" ht="15">
      <c r="A23" s="143" t="s">
        <v>524</v>
      </c>
      <c r="B23" s="144" t="s">
        <v>529</v>
      </c>
      <c r="C23" s="166"/>
    </row>
    <row r="24" spans="1:3" ht="15">
      <c r="A24" s="143" t="s">
        <v>525</v>
      </c>
      <c r="B24" s="144" t="s">
        <v>529</v>
      </c>
      <c r="C24" s="166"/>
    </row>
    <row r="25" spans="1:3" ht="15">
      <c r="A25" s="143" t="s">
        <v>526</v>
      </c>
      <c r="B25" s="144" t="s">
        <v>529</v>
      </c>
      <c r="C25" s="166"/>
    </row>
    <row r="26" spans="1:3" ht="15">
      <c r="A26" s="143" t="s">
        <v>527</v>
      </c>
      <c r="B26" s="144" t="s">
        <v>529</v>
      </c>
      <c r="C26" s="166"/>
    </row>
    <row r="27" spans="1:3" ht="25.5">
      <c r="A27" s="178" t="s">
        <v>530</v>
      </c>
      <c r="B27" s="138" t="s">
        <v>529</v>
      </c>
      <c r="C27" s="166"/>
    </row>
    <row r="28" spans="1:3" ht="15">
      <c r="A28" s="143" t="s">
        <v>517</v>
      </c>
      <c r="B28" s="144" t="s">
        <v>531</v>
      </c>
      <c r="C28" s="166"/>
    </row>
    <row r="29" spans="1:3" ht="15">
      <c r="A29" s="143" t="s">
        <v>519</v>
      </c>
      <c r="B29" s="144" t="s">
        <v>531</v>
      </c>
      <c r="C29" s="166"/>
    </row>
    <row r="30" spans="1:3" ht="15">
      <c r="A30" s="143" t="s">
        <v>520</v>
      </c>
      <c r="B30" s="144" t="s">
        <v>531</v>
      </c>
      <c r="C30" s="166"/>
    </row>
    <row r="31" spans="1:3" ht="15">
      <c r="A31" s="143" t="s">
        <v>521</v>
      </c>
      <c r="B31" s="144" t="s">
        <v>531</v>
      </c>
      <c r="C31" s="166"/>
    </row>
    <row r="32" spans="1:3" ht="15">
      <c r="A32" s="143" t="s">
        <v>522</v>
      </c>
      <c r="B32" s="144" t="s">
        <v>531</v>
      </c>
      <c r="C32" s="166"/>
    </row>
    <row r="33" spans="1:3" ht="15">
      <c r="A33" s="143" t="s">
        <v>523</v>
      </c>
      <c r="B33" s="144" t="s">
        <v>531</v>
      </c>
      <c r="C33" s="166"/>
    </row>
    <row r="34" spans="1:3" ht="15">
      <c r="A34" s="143" t="s">
        <v>524</v>
      </c>
      <c r="B34" s="144" t="s">
        <v>531</v>
      </c>
      <c r="C34" s="166">
        <v>511500</v>
      </c>
    </row>
    <row r="35" spans="1:3" ht="15">
      <c r="A35" s="143" t="s">
        <v>525</v>
      </c>
      <c r="B35" s="144" t="s">
        <v>531</v>
      </c>
      <c r="C35">
        <v>3608519</v>
      </c>
    </row>
    <row r="36" spans="1:3" ht="15">
      <c r="A36" s="143" t="s">
        <v>526</v>
      </c>
      <c r="B36" s="144" t="s">
        <v>531</v>
      </c>
      <c r="C36" s="166"/>
    </row>
    <row r="37" spans="1:3" ht="15">
      <c r="A37" s="143" t="s">
        <v>527</v>
      </c>
      <c r="B37" s="144" t="s">
        <v>531</v>
      </c>
      <c r="C37" s="166"/>
    </row>
    <row r="38" spans="1:3" ht="15">
      <c r="A38" s="178" t="s">
        <v>532</v>
      </c>
      <c r="B38" s="138" t="s">
        <v>531</v>
      </c>
      <c r="C38" s="168">
        <v>4050019</v>
      </c>
    </row>
    <row r="39" spans="1:3" ht="15">
      <c r="A39" s="143" t="s">
        <v>533</v>
      </c>
      <c r="B39" s="145" t="s">
        <v>534</v>
      </c>
      <c r="C39" s="166"/>
    </row>
    <row r="40" spans="1:3" ht="15">
      <c r="A40" s="143" t="s">
        <v>535</v>
      </c>
      <c r="B40" s="145" t="s">
        <v>534</v>
      </c>
      <c r="C40" s="166"/>
    </row>
    <row r="41" spans="1:3" ht="15">
      <c r="A41" s="143" t="s">
        <v>536</v>
      </c>
      <c r="B41" s="145" t="s">
        <v>534</v>
      </c>
      <c r="C41" s="166"/>
    </row>
    <row r="42" spans="1:3" ht="15">
      <c r="A42" s="145" t="s">
        <v>537</v>
      </c>
      <c r="B42" s="145" t="s">
        <v>534</v>
      </c>
      <c r="C42" s="166"/>
    </row>
    <row r="43" spans="1:3" ht="15">
      <c r="A43" s="145" t="s">
        <v>538</v>
      </c>
      <c r="B43" s="145" t="s">
        <v>534</v>
      </c>
      <c r="C43" s="166"/>
    </row>
    <row r="44" spans="1:3" ht="15">
      <c r="A44" s="145" t="s">
        <v>539</v>
      </c>
      <c r="B44" s="145" t="s">
        <v>534</v>
      </c>
      <c r="C44" s="166"/>
    </row>
    <row r="45" spans="1:3" ht="15">
      <c r="A45" s="143" t="s">
        <v>540</v>
      </c>
      <c r="B45" s="145" t="s">
        <v>534</v>
      </c>
      <c r="C45" s="166"/>
    </row>
    <row r="46" spans="1:3" ht="15">
      <c r="A46" s="143" t="s">
        <v>541</v>
      </c>
      <c r="B46" s="145" t="s">
        <v>534</v>
      </c>
      <c r="C46" s="166"/>
    </row>
    <row r="47" spans="1:3" ht="15">
      <c r="A47" s="143" t="s">
        <v>542</v>
      </c>
      <c r="B47" s="145" t="s">
        <v>534</v>
      </c>
      <c r="C47" s="166"/>
    </row>
    <row r="48" spans="1:3" ht="15">
      <c r="A48" s="143" t="s">
        <v>543</v>
      </c>
      <c r="B48" s="145" t="s">
        <v>534</v>
      </c>
      <c r="C48" s="166"/>
    </row>
    <row r="49" spans="1:3" ht="25.5">
      <c r="A49" s="178" t="s">
        <v>544</v>
      </c>
      <c r="B49" s="138" t="s">
        <v>534</v>
      </c>
      <c r="C49" s="166"/>
    </row>
    <row r="50" spans="1:3" ht="15">
      <c r="A50" s="143" t="s">
        <v>533</v>
      </c>
      <c r="B50" s="145" t="s">
        <v>545</v>
      </c>
      <c r="C50" s="166"/>
    </row>
    <row r="51" spans="1:3" ht="15">
      <c r="A51" s="143" t="s">
        <v>535</v>
      </c>
      <c r="B51" s="145" t="s">
        <v>545</v>
      </c>
      <c r="C51" s="166"/>
    </row>
    <row r="52" spans="1:3" ht="15">
      <c r="A52" s="143" t="s">
        <v>536</v>
      </c>
      <c r="B52" s="145" t="s">
        <v>545</v>
      </c>
      <c r="C52" s="166">
        <v>170000</v>
      </c>
    </row>
    <row r="53" spans="1:3" ht="15">
      <c r="A53" s="145" t="s">
        <v>537</v>
      </c>
      <c r="B53" s="145" t="s">
        <v>545</v>
      </c>
      <c r="C53" s="166"/>
    </row>
    <row r="54" spans="1:3" ht="15">
      <c r="A54" s="145" t="s">
        <v>538</v>
      </c>
      <c r="B54" s="145" t="s">
        <v>545</v>
      </c>
      <c r="C54" s="166"/>
    </row>
    <row r="55" spans="1:3" ht="15">
      <c r="A55" s="145" t="s">
        <v>539</v>
      </c>
      <c r="B55" s="145" t="s">
        <v>545</v>
      </c>
      <c r="C55" s="166"/>
    </row>
    <row r="56" spans="1:3" ht="15">
      <c r="A56" s="143" t="s">
        <v>540</v>
      </c>
      <c r="B56" s="145" t="s">
        <v>545</v>
      </c>
      <c r="C56" s="166">
        <v>200000</v>
      </c>
    </row>
    <row r="57" spans="1:3" ht="15">
      <c r="A57" s="143" t="s">
        <v>546</v>
      </c>
      <c r="B57" s="145" t="s">
        <v>545</v>
      </c>
      <c r="C57" s="166"/>
    </row>
    <row r="58" spans="1:3" ht="15">
      <c r="A58" s="143" t="s">
        <v>542</v>
      </c>
      <c r="B58" s="145" t="s">
        <v>545</v>
      </c>
      <c r="C58" s="166"/>
    </row>
    <row r="59" spans="1:3" ht="15">
      <c r="A59" s="143" t="s">
        <v>543</v>
      </c>
      <c r="B59" s="145" t="s">
        <v>545</v>
      </c>
      <c r="C59" s="166"/>
    </row>
    <row r="60" spans="1:3" ht="15">
      <c r="A60" s="167" t="s">
        <v>547</v>
      </c>
      <c r="B60" s="138" t="s">
        <v>545</v>
      </c>
      <c r="C60" s="168">
        <f>SUM('8.átadott'!C50:C59)</f>
        <v>370000</v>
      </c>
    </row>
    <row r="61" spans="1:3" ht="15">
      <c r="A61" s="143" t="s">
        <v>517</v>
      </c>
      <c r="B61" s="144" t="s">
        <v>548</v>
      </c>
      <c r="C61" s="166"/>
    </row>
    <row r="62" spans="1:3" ht="15">
      <c r="A62" s="143" t="s">
        <v>519</v>
      </c>
      <c r="B62" s="144" t="s">
        <v>548</v>
      </c>
      <c r="C62" s="166"/>
    </row>
    <row r="63" spans="1:3" ht="15">
      <c r="A63" s="143" t="s">
        <v>520</v>
      </c>
      <c r="B63" s="144" t="s">
        <v>548</v>
      </c>
      <c r="C63" s="166"/>
    </row>
    <row r="64" spans="1:3" ht="15">
      <c r="A64" s="143" t="s">
        <v>521</v>
      </c>
      <c r="B64" s="144" t="s">
        <v>548</v>
      </c>
      <c r="C64" s="166"/>
    </row>
    <row r="65" spans="1:3" ht="15">
      <c r="A65" s="143" t="s">
        <v>522</v>
      </c>
      <c r="B65" s="144" t="s">
        <v>548</v>
      </c>
      <c r="C65" s="166"/>
    </row>
    <row r="66" spans="1:3" ht="15">
      <c r="A66" s="143" t="s">
        <v>523</v>
      </c>
      <c r="B66" s="144" t="s">
        <v>548</v>
      </c>
      <c r="C66" s="166"/>
    </row>
    <row r="67" spans="1:3" ht="15">
      <c r="A67" s="143" t="s">
        <v>524</v>
      </c>
      <c r="B67" s="144" t="s">
        <v>548</v>
      </c>
      <c r="C67" s="166"/>
    </row>
    <row r="68" spans="1:3" ht="15">
      <c r="A68" s="143" t="s">
        <v>525</v>
      </c>
      <c r="B68" s="144" t="s">
        <v>548</v>
      </c>
      <c r="C68" s="166"/>
    </row>
    <row r="69" spans="1:3" ht="15">
      <c r="A69" s="143" t="s">
        <v>526</v>
      </c>
      <c r="B69" s="144" t="s">
        <v>548</v>
      </c>
      <c r="C69" s="166"/>
    </row>
    <row r="70" spans="1:3" ht="15">
      <c r="A70" s="143" t="s">
        <v>527</v>
      </c>
      <c r="B70" s="144" t="s">
        <v>548</v>
      </c>
      <c r="C70" s="166"/>
    </row>
    <row r="71" spans="1:3" ht="25.5">
      <c r="A71" s="178" t="s">
        <v>549</v>
      </c>
      <c r="B71" s="138" t="s">
        <v>548</v>
      </c>
      <c r="C71" s="166"/>
    </row>
    <row r="72" spans="1:3" ht="15">
      <c r="A72" s="143" t="s">
        <v>517</v>
      </c>
      <c r="B72" s="144" t="s">
        <v>550</v>
      </c>
      <c r="C72" s="166"/>
    </row>
    <row r="73" spans="1:3" ht="15">
      <c r="A73" s="143" t="s">
        <v>519</v>
      </c>
      <c r="B73" s="144" t="s">
        <v>550</v>
      </c>
      <c r="C73" s="166"/>
    </row>
    <row r="74" spans="1:3" ht="15">
      <c r="A74" s="143" t="s">
        <v>520</v>
      </c>
      <c r="B74" s="144" t="s">
        <v>550</v>
      </c>
      <c r="C74" s="166"/>
    </row>
    <row r="75" spans="1:3" ht="15">
      <c r="A75" s="143" t="s">
        <v>521</v>
      </c>
      <c r="B75" s="144" t="s">
        <v>550</v>
      </c>
      <c r="C75" s="166"/>
    </row>
    <row r="76" spans="1:3" ht="15">
      <c r="A76" s="143" t="s">
        <v>522</v>
      </c>
      <c r="B76" s="144" t="s">
        <v>550</v>
      </c>
      <c r="C76" s="166"/>
    </row>
    <row r="77" spans="1:3" ht="15">
      <c r="A77" s="143" t="s">
        <v>523</v>
      </c>
      <c r="B77" s="144" t="s">
        <v>550</v>
      </c>
      <c r="C77" s="166"/>
    </row>
    <row r="78" spans="1:3" ht="15">
      <c r="A78" s="143" t="s">
        <v>524</v>
      </c>
      <c r="B78" s="144" t="s">
        <v>550</v>
      </c>
      <c r="C78" s="166"/>
    </row>
    <row r="79" spans="1:3" ht="15">
      <c r="A79" s="143" t="s">
        <v>525</v>
      </c>
      <c r="B79" s="144" t="s">
        <v>550</v>
      </c>
      <c r="C79" s="166"/>
    </row>
    <row r="80" spans="1:3" ht="15">
      <c r="A80" s="143" t="s">
        <v>526</v>
      </c>
      <c r="B80" s="144" t="s">
        <v>550</v>
      </c>
      <c r="C80" s="166"/>
    </row>
    <row r="81" spans="1:3" ht="15">
      <c r="A81" s="143" t="s">
        <v>527</v>
      </c>
      <c r="B81" s="144" t="s">
        <v>550</v>
      </c>
      <c r="C81" s="166"/>
    </row>
    <row r="82" spans="1:3" ht="25.5">
      <c r="A82" s="178" t="s">
        <v>551</v>
      </c>
      <c r="B82" s="138" t="s">
        <v>550</v>
      </c>
      <c r="C82" s="166"/>
    </row>
    <row r="83" spans="1:3" ht="15">
      <c r="A83" s="143" t="s">
        <v>517</v>
      </c>
      <c r="B83" s="144" t="s">
        <v>552</v>
      </c>
      <c r="C83" s="166"/>
    </row>
    <row r="84" spans="1:3" ht="15">
      <c r="A84" s="143" t="s">
        <v>519</v>
      </c>
      <c r="B84" s="144" t="s">
        <v>552</v>
      </c>
      <c r="C84" s="166"/>
    </row>
    <row r="85" spans="1:3" ht="15">
      <c r="A85" s="143" t="s">
        <v>520</v>
      </c>
      <c r="B85" s="144" t="s">
        <v>552</v>
      </c>
      <c r="C85" s="166"/>
    </row>
    <row r="86" spans="1:3" ht="15">
      <c r="A86" s="143" t="s">
        <v>521</v>
      </c>
      <c r="B86" s="144" t="s">
        <v>552</v>
      </c>
      <c r="C86" s="166"/>
    </row>
    <row r="87" spans="1:3" ht="15">
      <c r="A87" s="143" t="s">
        <v>522</v>
      </c>
      <c r="B87" s="144" t="s">
        <v>552</v>
      </c>
      <c r="C87" s="166"/>
    </row>
    <row r="88" spans="1:3" ht="15">
      <c r="A88" s="143" t="s">
        <v>523</v>
      </c>
      <c r="B88" s="144" t="s">
        <v>552</v>
      </c>
      <c r="C88" s="166"/>
    </row>
    <row r="89" spans="1:3" ht="15">
      <c r="A89" s="143" t="s">
        <v>524</v>
      </c>
      <c r="B89" s="144" t="s">
        <v>552</v>
      </c>
      <c r="C89" s="166"/>
    </row>
    <row r="90" spans="1:3" ht="15">
      <c r="A90" s="143" t="s">
        <v>525</v>
      </c>
      <c r="B90" s="144" t="s">
        <v>552</v>
      </c>
      <c r="C90" s="166"/>
    </row>
    <row r="91" spans="1:3" ht="15">
      <c r="A91" s="143" t="s">
        <v>526</v>
      </c>
      <c r="B91" s="144" t="s">
        <v>552</v>
      </c>
      <c r="C91" s="166"/>
    </row>
    <row r="92" spans="1:3" ht="15">
      <c r="A92" s="143" t="s">
        <v>527</v>
      </c>
      <c r="B92" s="144" t="s">
        <v>552</v>
      </c>
      <c r="C92" s="166"/>
    </row>
    <row r="93" spans="1:3" ht="15">
      <c r="A93" s="178" t="s">
        <v>553</v>
      </c>
      <c r="B93" s="138" t="s">
        <v>552</v>
      </c>
      <c r="C93" s="166"/>
    </row>
    <row r="94" spans="1:3" ht="15">
      <c r="A94" s="143" t="s">
        <v>533</v>
      </c>
      <c r="B94" s="145" t="s">
        <v>554</v>
      </c>
      <c r="C94" s="166"/>
    </row>
    <row r="95" spans="1:3" ht="15">
      <c r="A95" s="143" t="s">
        <v>535</v>
      </c>
      <c r="B95" s="144" t="s">
        <v>554</v>
      </c>
      <c r="C95" s="166"/>
    </row>
    <row r="96" spans="1:3" ht="15">
      <c r="A96" s="143" t="s">
        <v>536</v>
      </c>
      <c r="B96" s="145" t="s">
        <v>554</v>
      </c>
      <c r="C96" s="166"/>
    </row>
    <row r="97" spans="1:3" ht="15">
      <c r="A97" s="145" t="s">
        <v>537</v>
      </c>
      <c r="B97" s="144" t="s">
        <v>554</v>
      </c>
      <c r="C97" s="166"/>
    </row>
    <row r="98" spans="1:3" ht="15">
      <c r="A98" s="145" t="s">
        <v>538</v>
      </c>
      <c r="B98" s="145" t="s">
        <v>554</v>
      </c>
      <c r="C98" s="166"/>
    </row>
    <row r="99" spans="1:3" ht="15">
      <c r="A99" s="145" t="s">
        <v>539</v>
      </c>
      <c r="B99" s="144" t="s">
        <v>554</v>
      </c>
      <c r="C99" s="166"/>
    </row>
    <row r="100" spans="1:3" ht="15">
      <c r="A100" s="143" t="s">
        <v>540</v>
      </c>
      <c r="B100" s="145" t="s">
        <v>554</v>
      </c>
      <c r="C100" s="166"/>
    </row>
    <row r="101" spans="1:3" ht="15">
      <c r="A101" s="143" t="s">
        <v>546</v>
      </c>
      <c r="B101" s="144" t="s">
        <v>554</v>
      </c>
      <c r="C101" s="166"/>
    </row>
    <row r="102" spans="1:3" ht="15">
      <c r="A102" s="143" t="s">
        <v>542</v>
      </c>
      <c r="B102" s="145" t="s">
        <v>554</v>
      </c>
      <c r="C102" s="166"/>
    </row>
    <row r="103" spans="1:3" ht="15">
      <c r="A103" s="143" t="s">
        <v>543</v>
      </c>
      <c r="B103" s="144" t="s">
        <v>554</v>
      </c>
      <c r="C103" s="166"/>
    </row>
    <row r="104" spans="1:3" ht="25.5">
      <c r="A104" s="178" t="s">
        <v>555</v>
      </c>
      <c r="B104" s="138" t="s">
        <v>554</v>
      </c>
      <c r="C104" s="166"/>
    </row>
    <row r="105" spans="1:3" ht="15">
      <c r="A105" s="143" t="s">
        <v>533</v>
      </c>
      <c r="B105" s="145" t="s">
        <v>556</v>
      </c>
      <c r="C105" s="166"/>
    </row>
    <row r="106" spans="1:3" ht="15">
      <c r="A106" s="143" t="s">
        <v>535</v>
      </c>
      <c r="B106" s="145" t="s">
        <v>556</v>
      </c>
      <c r="C106" s="166"/>
    </row>
    <row r="107" spans="1:3" ht="15">
      <c r="A107" s="143" t="s">
        <v>536</v>
      </c>
      <c r="B107" s="145" t="s">
        <v>556</v>
      </c>
      <c r="C107" s="166"/>
    </row>
    <row r="108" spans="1:3" ht="15">
      <c r="A108" s="145" t="s">
        <v>537</v>
      </c>
      <c r="B108" s="145" t="s">
        <v>556</v>
      </c>
      <c r="C108" s="166"/>
    </row>
    <row r="109" spans="1:3" ht="15">
      <c r="A109" s="145" t="s">
        <v>538</v>
      </c>
      <c r="B109" s="145" t="s">
        <v>556</v>
      </c>
      <c r="C109" s="166"/>
    </row>
    <row r="110" spans="1:3" ht="15">
      <c r="A110" s="145" t="s">
        <v>539</v>
      </c>
      <c r="B110" s="145" t="s">
        <v>556</v>
      </c>
      <c r="C110" s="166"/>
    </row>
    <row r="111" spans="1:3" ht="15">
      <c r="A111" s="143" t="s">
        <v>540</v>
      </c>
      <c r="B111" s="145" t="s">
        <v>556</v>
      </c>
      <c r="C111" s="166"/>
    </row>
    <row r="112" spans="1:3" ht="15">
      <c r="A112" s="143" t="s">
        <v>546</v>
      </c>
      <c r="B112" s="145" t="s">
        <v>556</v>
      </c>
      <c r="C112" s="166"/>
    </row>
    <row r="113" spans="1:3" ht="15">
      <c r="A113" s="143" t="s">
        <v>542</v>
      </c>
      <c r="B113" s="145" t="s">
        <v>556</v>
      </c>
      <c r="C113" s="166"/>
    </row>
    <row r="114" spans="1:3" ht="15">
      <c r="A114" s="143" t="s">
        <v>543</v>
      </c>
      <c r="B114" s="145" t="s">
        <v>556</v>
      </c>
      <c r="C114" s="166"/>
    </row>
    <row r="115" spans="1:3" ht="15">
      <c r="A115" s="167" t="s">
        <v>557</v>
      </c>
      <c r="B115" s="138" t="s">
        <v>556</v>
      </c>
      <c r="C115" s="166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5"/>
  <sheetViews>
    <sheetView zoomScale="76" zoomScaleNormal="76" zoomScalePageLayoutView="0" workbookViewId="0" topLeftCell="A25">
      <selection activeCell="E6" sqref="E6"/>
    </sheetView>
  </sheetViews>
  <sheetFormatPr defaultColWidth="9.140625" defaultRowHeight="15"/>
  <cols>
    <col min="1" max="1" width="82.57421875" style="0" customWidth="1"/>
    <col min="3" max="3" width="13.00390625" style="0" customWidth="1"/>
  </cols>
  <sheetData>
    <row r="1" spans="1:3" ht="27" customHeight="1">
      <c r="A1" s="291" t="s">
        <v>94</v>
      </c>
      <c r="B1" s="291"/>
      <c r="C1" s="291"/>
    </row>
    <row r="2" spans="1:3" ht="25.5" customHeight="1">
      <c r="A2" s="292" t="s">
        <v>558</v>
      </c>
      <c r="B2" s="292"/>
      <c r="C2" s="292"/>
    </row>
    <row r="3" spans="1:3" ht="15.75" customHeight="1">
      <c r="A3" s="161"/>
      <c r="B3" s="222"/>
      <c r="C3" s="222"/>
    </row>
    <row r="4" spans="1:3" ht="21" customHeight="1">
      <c r="A4" s="298" t="s">
        <v>559</v>
      </c>
      <c r="B4" s="298"/>
      <c r="C4" s="298"/>
    </row>
    <row r="5" spans="1:3" ht="25.5">
      <c r="A5" s="10" t="s">
        <v>28</v>
      </c>
      <c r="B5" s="164" t="s">
        <v>309</v>
      </c>
      <c r="C5" s="208" t="s">
        <v>475</v>
      </c>
    </row>
    <row r="6" spans="1:3" ht="15">
      <c r="A6" s="143" t="s">
        <v>560</v>
      </c>
      <c r="B6" s="144" t="s">
        <v>121</v>
      </c>
      <c r="C6" s="166"/>
    </row>
    <row r="7" spans="1:3" ht="15">
      <c r="A7" s="143" t="s">
        <v>561</v>
      </c>
      <c r="B7" s="144" t="s">
        <v>121</v>
      </c>
      <c r="C7" s="166"/>
    </row>
    <row r="8" spans="1:3" ht="30">
      <c r="A8" s="143" t="s">
        <v>562</v>
      </c>
      <c r="B8" s="144" t="s">
        <v>121</v>
      </c>
      <c r="C8" s="166"/>
    </row>
    <row r="9" spans="1:3" ht="15">
      <c r="A9" s="143" t="s">
        <v>563</v>
      </c>
      <c r="B9" s="144" t="s">
        <v>121</v>
      </c>
      <c r="C9" s="166"/>
    </row>
    <row r="10" spans="1:3" ht="15">
      <c r="A10" s="143" t="s">
        <v>564</v>
      </c>
      <c r="B10" s="144" t="s">
        <v>121</v>
      </c>
      <c r="C10" s="166"/>
    </row>
    <row r="11" spans="1:3" ht="15">
      <c r="A11" s="143" t="s">
        <v>565</v>
      </c>
      <c r="B11" s="144" t="s">
        <v>121</v>
      </c>
      <c r="C11" s="166"/>
    </row>
    <row r="12" spans="1:3" ht="15">
      <c r="A12" s="143" t="s">
        <v>566</v>
      </c>
      <c r="B12" s="144" t="s">
        <v>121</v>
      </c>
      <c r="C12" s="166"/>
    </row>
    <row r="13" spans="1:3" ht="15">
      <c r="A13" s="143" t="s">
        <v>567</v>
      </c>
      <c r="B13" s="144" t="s">
        <v>121</v>
      </c>
      <c r="C13" s="166"/>
    </row>
    <row r="14" spans="1:3" ht="15">
      <c r="A14" s="143" t="s">
        <v>568</v>
      </c>
      <c r="B14" s="144" t="s">
        <v>121</v>
      </c>
      <c r="C14" s="166"/>
    </row>
    <row r="15" spans="1:3" ht="15">
      <c r="A15" s="143" t="s">
        <v>569</v>
      </c>
      <c r="B15" s="144" t="s">
        <v>121</v>
      </c>
      <c r="C15" s="166"/>
    </row>
    <row r="16" spans="1:3" ht="25.5">
      <c r="A16" s="139" t="s">
        <v>120</v>
      </c>
      <c r="B16" s="138" t="s">
        <v>121</v>
      </c>
      <c r="C16" s="166"/>
    </row>
    <row r="17" spans="1:3" ht="15">
      <c r="A17" s="143" t="s">
        <v>560</v>
      </c>
      <c r="B17" s="144" t="s">
        <v>123</v>
      </c>
      <c r="C17" s="166"/>
    </row>
    <row r="18" spans="1:3" ht="15">
      <c r="A18" s="143" t="s">
        <v>561</v>
      </c>
      <c r="B18" s="144" t="s">
        <v>123</v>
      </c>
      <c r="C18" s="166"/>
    </row>
    <row r="19" spans="1:3" ht="30">
      <c r="A19" s="143" t="s">
        <v>562</v>
      </c>
      <c r="B19" s="144" t="s">
        <v>123</v>
      </c>
      <c r="C19" s="166"/>
    </row>
    <row r="20" spans="1:3" ht="15">
      <c r="A20" s="143" t="s">
        <v>563</v>
      </c>
      <c r="B20" s="144" t="s">
        <v>123</v>
      </c>
      <c r="C20" s="166"/>
    </row>
    <row r="21" spans="1:3" ht="15">
      <c r="A21" s="143" t="s">
        <v>564</v>
      </c>
      <c r="B21" s="144" t="s">
        <v>123</v>
      </c>
      <c r="C21" s="166"/>
    </row>
    <row r="22" spans="1:3" ht="15">
      <c r="A22" s="143" t="s">
        <v>565</v>
      </c>
      <c r="B22" s="144" t="s">
        <v>123</v>
      </c>
      <c r="C22" s="166"/>
    </row>
    <row r="23" spans="1:3" ht="15">
      <c r="A23" s="143" t="s">
        <v>566</v>
      </c>
      <c r="B23" s="144" t="s">
        <v>123</v>
      </c>
      <c r="C23" s="166"/>
    </row>
    <row r="24" spans="1:3" ht="15">
      <c r="A24" s="143" t="s">
        <v>567</v>
      </c>
      <c r="B24" s="144" t="s">
        <v>123</v>
      </c>
      <c r="C24" s="166"/>
    </row>
    <row r="25" spans="1:3" ht="15">
      <c r="A25" s="143" t="s">
        <v>568</v>
      </c>
      <c r="B25" s="144" t="s">
        <v>123</v>
      </c>
      <c r="C25" s="166"/>
    </row>
    <row r="26" spans="1:3" ht="15">
      <c r="A26" s="143" t="s">
        <v>569</v>
      </c>
      <c r="B26" s="144" t="s">
        <v>123</v>
      </c>
      <c r="C26" s="166"/>
    </row>
    <row r="27" spans="1:3" ht="25.5">
      <c r="A27" s="139" t="s">
        <v>570</v>
      </c>
      <c r="B27" s="138" t="s">
        <v>123</v>
      </c>
      <c r="C27" s="166"/>
    </row>
    <row r="28" spans="1:3" ht="15">
      <c r="A28" s="143" t="s">
        <v>560</v>
      </c>
      <c r="B28" s="144" t="s">
        <v>125</v>
      </c>
      <c r="C28" s="166"/>
    </row>
    <row r="29" spans="1:3" ht="15">
      <c r="A29" s="143" t="s">
        <v>561</v>
      </c>
      <c r="B29" s="144" t="s">
        <v>125</v>
      </c>
      <c r="C29" s="166"/>
    </row>
    <row r="30" spans="1:3" ht="30">
      <c r="A30" s="143" t="s">
        <v>562</v>
      </c>
      <c r="B30" s="144" t="s">
        <v>125</v>
      </c>
      <c r="C30" s="166"/>
    </row>
    <row r="31" spans="1:3" ht="15">
      <c r="A31" s="143" t="s">
        <v>563</v>
      </c>
      <c r="B31" s="144" t="s">
        <v>125</v>
      </c>
      <c r="C31" s="166"/>
    </row>
    <row r="32" spans="1:3" ht="15">
      <c r="A32" s="143" t="s">
        <v>564</v>
      </c>
      <c r="B32" s="144" t="s">
        <v>125</v>
      </c>
      <c r="C32" s="166"/>
    </row>
    <row r="33" spans="1:3" ht="15">
      <c r="A33" s="143" t="s">
        <v>565</v>
      </c>
      <c r="B33" s="144" t="s">
        <v>125</v>
      </c>
      <c r="C33">
        <v>4383700</v>
      </c>
    </row>
    <row r="34" spans="1:3" ht="15">
      <c r="A34" s="143" t="s">
        <v>566</v>
      </c>
      <c r="B34" s="144" t="s">
        <v>125</v>
      </c>
      <c r="C34" s="166">
        <v>1635000</v>
      </c>
    </row>
    <row r="35" spans="1:3" ht="15">
      <c r="A35" s="143" t="s">
        <v>567</v>
      </c>
      <c r="B35" s="144" t="s">
        <v>125</v>
      </c>
      <c r="C35" s="166"/>
    </row>
    <row r="36" spans="1:3" ht="15">
      <c r="A36" s="143" t="s">
        <v>568</v>
      </c>
      <c r="B36" s="144" t="s">
        <v>125</v>
      </c>
      <c r="C36" s="166"/>
    </row>
    <row r="37" spans="1:3" ht="15">
      <c r="A37" s="143" t="s">
        <v>569</v>
      </c>
      <c r="B37" s="144" t="s">
        <v>125</v>
      </c>
      <c r="C37" s="166"/>
    </row>
    <row r="38" spans="1:3" ht="15">
      <c r="A38" s="139" t="s">
        <v>571</v>
      </c>
      <c r="B38" s="138" t="s">
        <v>125</v>
      </c>
      <c r="C38" s="166">
        <f>SUM('9.átvett'!C28:C37)</f>
        <v>6018700</v>
      </c>
    </row>
    <row r="39" spans="1:3" ht="15">
      <c r="A39" s="143" t="s">
        <v>560</v>
      </c>
      <c r="B39" s="144" t="s">
        <v>192</v>
      </c>
      <c r="C39" s="166"/>
    </row>
    <row r="40" spans="1:3" ht="15">
      <c r="A40" s="143" t="s">
        <v>561</v>
      </c>
      <c r="B40" s="144" t="s">
        <v>192</v>
      </c>
      <c r="C40" s="166"/>
    </row>
    <row r="41" spans="1:3" ht="30">
      <c r="A41" s="143" t="s">
        <v>562</v>
      </c>
      <c r="B41" s="144" t="s">
        <v>192</v>
      </c>
      <c r="C41" s="166"/>
    </row>
    <row r="42" spans="1:3" ht="15">
      <c r="A42" s="143" t="s">
        <v>563</v>
      </c>
      <c r="B42" s="144" t="s">
        <v>192</v>
      </c>
      <c r="C42" s="166"/>
    </row>
    <row r="43" spans="1:3" ht="15">
      <c r="A43" s="143" t="s">
        <v>564</v>
      </c>
      <c r="B43" s="144" t="s">
        <v>192</v>
      </c>
      <c r="C43" s="166"/>
    </row>
    <row r="44" spans="1:3" ht="15">
      <c r="A44" s="143" t="s">
        <v>565</v>
      </c>
      <c r="B44" s="144" t="s">
        <v>192</v>
      </c>
      <c r="C44" s="166"/>
    </row>
    <row r="45" spans="1:3" ht="15">
      <c r="A45" s="143" t="s">
        <v>566</v>
      </c>
      <c r="B45" s="144" t="s">
        <v>192</v>
      </c>
      <c r="C45" s="166"/>
    </row>
    <row r="46" spans="1:3" ht="15">
      <c r="A46" s="143" t="s">
        <v>567</v>
      </c>
      <c r="B46" s="144" t="s">
        <v>192</v>
      </c>
      <c r="C46" s="166"/>
    </row>
    <row r="47" spans="1:3" ht="15">
      <c r="A47" s="143" t="s">
        <v>568</v>
      </c>
      <c r="B47" s="144" t="s">
        <v>192</v>
      </c>
      <c r="C47" s="166"/>
    </row>
    <row r="48" spans="1:3" ht="15">
      <c r="A48" s="143" t="s">
        <v>569</v>
      </c>
      <c r="B48" s="144" t="s">
        <v>192</v>
      </c>
      <c r="C48" s="166"/>
    </row>
    <row r="49" spans="1:3" ht="25.5">
      <c r="A49" s="139" t="s">
        <v>572</v>
      </c>
      <c r="B49" s="138" t="s">
        <v>192</v>
      </c>
      <c r="C49" s="166"/>
    </row>
    <row r="50" spans="1:3" ht="15">
      <c r="A50" s="143" t="s">
        <v>573</v>
      </c>
      <c r="B50" s="144" t="s">
        <v>194</v>
      </c>
      <c r="C50" s="166"/>
    </row>
    <row r="51" spans="1:3" ht="15">
      <c r="A51" s="143" t="s">
        <v>561</v>
      </c>
      <c r="B51" s="144" t="s">
        <v>194</v>
      </c>
      <c r="C51" s="166"/>
    </row>
    <row r="52" spans="1:3" ht="30">
      <c r="A52" s="143" t="s">
        <v>562</v>
      </c>
      <c r="B52" s="144" t="s">
        <v>194</v>
      </c>
      <c r="C52" s="166"/>
    </row>
    <row r="53" spans="1:3" ht="15">
      <c r="A53" s="143" t="s">
        <v>563</v>
      </c>
      <c r="B53" s="144" t="s">
        <v>194</v>
      </c>
      <c r="C53" s="166"/>
    </row>
    <row r="54" spans="1:3" ht="15">
      <c r="A54" s="143" t="s">
        <v>564</v>
      </c>
      <c r="B54" s="144" t="s">
        <v>194</v>
      </c>
      <c r="C54" s="166"/>
    </row>
    <row r="55" spans="1:3" ht="15">
      <c r="A55" s="143" t="s">
        <v>565</v>
      </c>
      <c r="B55" s="144" t="s">
        <v>194</v>
      </c>
      <c r="C55" s="166"/>
    </row>
    <row r="56" spans="1:3" ht="15">
      <c r="A56" s="143" t="s">
        <v>566</v>
      </c>
      <c r="B56" s="144" t="s">
        <v>194</v>
      </c>
      <c r="C56" s="166"/>
    </row>
    <row r="57" spans="1:3" ht="15">
      <c r="A57" s="143" t="s">
        <v>567</v>
      </c>
      <c r="B57" s="144" t="s">
        <v>194</v>
      </c>
      <c r="C57" s="166"/>
    </row>
    <row r="58" spans="1:3" ht="15">
      <c r="A58" s="143" t="s">
        <v>568</v>
      </c>
      <c r="B58" s="144" t="s">
        <v>194</v>
      </c>
      <c r="C58" s="166"/>
    </row>
    <row r="59" spans="1:3" ht="15">
      <c r="A59" s="143" t="s">
        <v>569</v>
      </c>
      <c r="B59" s="144" t="s">
        <v>194</v>
      </c>
      <c r="C59" s="166"/>
    </row>
    <row r="60" spans="1:3" ht="25.5">
      <c r="A60" s="139" t="s">
        <v>574</v>
      </c>
      <c r="B60" s="138" t="s">
        <v>194</v>
      </c>
      <c r="C60" s="166"/>
    </row>
    <row r="61" spans="1:3" ht="15">
      <c r="A61" s="143" t="s">
        <v>560</v>
      </c>
      <c r="B61" s="144" t="s">
        <v>196</v>
      </c>
      <c r="C61" s="166"/>
    </row>
    <row r="62" spans="1:3" ht="15">
      <c r="A62" s="143" t="s">
        <v>561</v>
      </c>
      <c r="B62" s="144" t="s">
        <v>196</v>
      </c>
      <c r="C62" s="166"/>
    </row>
    <row r="63" spans="1:3" ht="30">
      <c r="A63" s="143" t="s">
        <v>562</v>
      </c>
      <c r="B63" s="144" t="s">
        <v>196</v>
      </c>
      <c r="C63" s="166"/>
    </row>
    <row r="64" spans="1:3" ht="15">
      <c r="A64" s="143" t="s">
        <v>563</v>
      </c>
      <c r="B64" s="144" t="s">
        <v>196</v>
      </c>
      <c r="C64" s="166"/>
    </row>
    <row r="65" spans="1:3" ht="15">
      <c r="A65" s="143" t="s">
        <v>564</v>
      </c>
      <c r="B65" s="144" t="s">
        <v>196</v>
      </c>
      <c r="C65" s="166"/>
    </row>
    <row r="66" spans="1:3" ht="15">
      <c r="A66" s="143" t="s">
        <v>565</v>
      </c>
      <c r="B66" s="144" t="s">
        <v>196</v>
      </c>
      <c r="C66" s="166"/>
    </row>
    <row r="67" spans="1:3" ht="15">
      <c r="A67" s="143" t="s">
        <v>566</v>
      </c>
      <c r="B67" s="144" t="s">
        <v>196</v>
      </c>
      <c r="C67" s="166"/>
    </row>
    <row r="68" spans="1:3" ht="15">
      <c r="A68" s="143" t="s">
        <v>567</v>
      </c>
      <c r="B68" s="144" t="s">
        <v>196</v>
      </c>
      <c r="C68" s="166"/>
    </row>
    <row r="69" spans="1:3" ht="15">
      <c r="A69" s="143" t="s">
        <v>568</v>
      </c>
      <c r="B69" s="144" t="s">
        <v>196</v>
      </c>
      <c r="C69" s="166"/>
    </row>
    <row r="70" spans="1:3" ht="15">
      <c r="A70" s="143" t="s">
        <v>569</v>
      </c>
      <c r="B70" s="144" t="s">
        <v>196</v>
      </c>
      <c r="C70" s="166"/>
    </row>
    <row r="71" spans="1:3" ht="15">
      <c r="A71" s="139" t="s">
        <v>195</v>
      </c>
      <c r="B71" s="138" t="s">
        <v>196</v>
      </c>
      <c r="C71" s="166"/>
    </row>
    <row r="72" spans="1:3" ht="15">
      <c r="A72" s="143" t="s">
        <v>575</v>
      </c>
      <c r="B72" s="145" t="s">
        <v>181</v>
      </c>
      <c r="C72" s="166"/>
    </row>
    <row r="73" spans="1:3" ht="15">
      <c r="A73" s="143" t="s">
        <v>576</v>
      </c>
      <c r="B73" s="145" t="s">
        <v>181</v>
      </c>
      <c r="C73" s="166"/>
    </row>
    <row r="74" spans="1:3" ht="15">
      <c r="A74" s="143" t="s">
        <v>577</v>
      </c>
      <c r="B74" s="145" t="s">
        <v>181</v>
      </c>
      <c r="C74" s="166"/>
    </row>
    <row r="75" spans="1:3" ht="15">
      <c r="A75" s="145" t="s">
        <v>578</v>
      </c>
      <c r="B75" s="145" t="s">
        <v>181</v>
      </c>
      <c r="C75" s="166"/>
    </row>
    <row r="76" spans="1:3" ht="15">
      <c r="A76" s="145" t="s">
        <v>579</v>
      </c>
      <c r="B76" s="145" t="s">
        <v>181</v>
      </c>
      <c r="C76" s="166"/>
    </row>
    <row r="77" spans="1:3" ht="15">
      <c r="A77" s="145" t="s">
        <v>580</v>
      </c>
      <c r="B77" s="145" t="s">
        <v>181</v>
      </c>
      <c r="C77" s="166"/>
    </row>
    <row r="78" spans="1:3" ht="15">
      <c r="A78" s="143" t="s">
        <v>581</v>
      </c>
      <c r="B78" s="145" t="s">
        <v>181</v>
      </c>
      <c r="C78" s="166"/>
    </row>
    <row r="79" spans="1:3" ht="15">
      <c r="A79" s="143" t="s">
        <v>582</v>
      </c>
      <c r="B79" s="145" t="s">
        <v>181</v>
      </c>
      <c r="C79" s="166"/>
    </row>
    <row r="80" spans="1:3" ht="15">
      <c r="A80" s="143" t="s">
        <v>583</v>
      </c>
      <c r="B80" s="145" t="s">
        <v>181</v>
      </c>
      <c r="C80" s="166"/>
    </row>
    <row r="81" spans="1:3" ht="15">
      <c r="A81" s="143" t="s">
        <v>584</v>
      </c>
      <c r="B81" s="145" t="s">
        <v>181</v>
      </c>
      <c r="C81" s="166"/>
    </row>
    <row r="82" spans="1:3" ht="25.5">
      <c r="A82" s="139" t="s">
        <v>585</v>
      </c>
      <c r="B82" s="138" t="s">
        <v>181</v>
      </c>
      <c r="C82" s="166"/>
    </row>
    <row r="83" spans="1:3" ht="15">
      <c r="A83" s="143" t="s">
        <v>575</v>
      </c>
      <c r="B83" s="145" t="s">
        <v>183</v>
      </c>
      <c r="C83" s="166"/>
    </row>
    <row r="84" spans="1:3" ht="15">
      <c r="A84" s="143" t="s">
        <v>576</v>
      </c>
      <c r="B84" s="145" t="s">
        <v>183</v>
      </c>
      <c r="C84" s="166"/>
    </row>
    <row r="85" spans="1:3" ht="15">
      <c r="A85" s="143" t="s">
        <v>577</v>
      </c>
      <c r="B85" s="145" t="s">
        <v>183</v>
      </c>
      <c r="C85" s="166"/>
    </row>
    <row r="86" spans="1:3" ht="15">
      <c r="A86" s="145" t="s">
        <v>578</v>
      </c>
      <c r="B86" s="145" t="s">
        <v>183</v>
      </c>
      <c r="C86" s="166"/>
    </row>
    <row r="87" spans="1:3" ht="15">
      <c r="A87" s="145" t="s">
        <v>579</v>
      </c>
      <c r="B87" s="145" t="s">
        <v>183</v>
      </c>
      <c r="C87" s="166"/>
    </row>
    <row r="88" spans="1:3" ht="15">
      <c r="A88" s="145" t="s">
        <v>580</v>
      </c>
      <c r="B88" s="145" t="s">
        <v>183</v>
      </c>
      <c r="C88" s="166"/>
    </row>
    <row r="89" spans="1:3" ht="15">
      <c r="A89" s="143" t="s">
        <v>581</v>
      </c>
      <c r="B89" s="145" t="s">
        <v>183</v>
      </c>
      <c r="C89" s="166"/>
    </row>
    <row r="90" spans="1:3" ht="15">
      <c r="A90" s="143" t="s">
        <v>586</v>
      </c>
      <c r="B90" s="145" t="s">
        <v>183</v>
      </c>
      <c r="C90" s="166"/>
    </row>
    <row r="91" spans="1:3" ht="15">
      <c r="A91" s="143" t="s">
        <v>583</v>
      </c>
      <c r="B91" s="145" t="s">
        <v>183</v>
      </c>
      <c r="C91" s="166"/>
    </row>
    <row r="92" spans="1:3" ht="15">
      <c r="A92" s="143" t="s">
        <v>584</v>
      </c>
      <c r="B92" s="145" t="s">
        <v>183</v>
      </c>
      <c r="C92" s="166"/>
    </row>
    <row r="93" spans="1:3" ht="15">
      <c r="A93" s="167" t="s">
        <v>587</v>
      </c>
      <c r="B93" s="138" t="s">
        <v>183</v>
      </c>
      <c r="C93" s="166"/>
    </row>
    <row r="94" spans="1:3" ht="15">
      <c r="A94" s="143" t="s">
        <v>575</v>
      </c>
      <c r="B94" s="145" t="s">
        <v>214</v>
      </c>
      <c r="C94" s="166"/>
    </row>
    <row r="95" spans="1:3" ht="15">
      <c r="A95" s="143" t="s">
        <v>576</v>
      </c>
      <c r="B95" s="145" t="s">
        <v>214</v>
      </c>
      <c r="C95" s="166"/>
    </row>
    <row r="96" spans="1:3" ht="15">
      <c r="A96" s="143" t="s">
        <v>577</v>
      </c>
      <c r="B96" s="145" t="s">
        <v>214</v>
      </c>
      <c r="C96" s="166"/>
    </row>
    <row r="97" spans="1:3" ht="15">
      <c r="A97" s="145" t="s">
        <v>578</v>
      </c>
      <c r="B97" s="145" t="s">
        <v>214</v>
      </c>
      <c r="C97" s="166"/>
    </row>
    <row r="98" spans="1:3" ht="15">
      <c r="A98" s="145" t="s">
        <v>579</v>
      </c>
      <c r="B98" s="145" t="s">
        <v>214</v>
      </c>
      <c r="C98" s="166"/>
    </row>
    <row r="99" spans="1:3" ht="15">
      <c r="A99" s="145" t="s">
        <v>580</v>
      </c>
      <c r="B99" s="145" t="s">
        <v>214</v>
      </c>
      <c r="C99" s="166"/>
    </row>
    <row r="100" spans="1:3" ht="15">
      <c r="A100" s="143" t="s">
        <v>581</v>
      </c>
      <c r="B100" s="145" t="s">
        <v>214</v>
      </c>
      <c r="C100" s="166"/>
    </row>
    <row r="101" spans="1:3" ht="15">
      <c r="A101" s="143" t="s">
        <v>582</v>
      </c>
      <c r="B101" s="145" t="s">
        <v>214</v>
      </c>
      <c r="C101" s="166"/>
    </row>
    <row r="102" spans="1:3" ht="15">
      <c r="A102" s="143" t="s">
        <v>583</v>
      </c>
      <c r="B102" s="145" t="s">
        <v>214</v>
      </c>
      <c r="C102" s="166"/>
    </row>
    <row r="103" spans="1:3" ht="15">
      <c r="A103" s="143" t="s">
        <v>584</v>
      </c>
      <c r="B103" s="145" t="s">
        <v>214</v>
      </c>
      <c r="C103" s="166"/>
    </row>
    <row r="104" spans="1:3" ht="25.5">
      <c r="A104" s="139" t="s">
        <v>588</v>
      </c>
      <c r="B104" s="138" t="s">
        <v>214</v>
      </c>
      <c r="C104" s="166"/>
    </row>
    <row r="105" spans="1:3" ht="15">
      <c r="A105" s="143" t="s">
        <v>575</v>
      </c>
      <c r="B105" s="145" t="s">
        <v>216</v>
      </c>
      <c r="C105" s="166"/>
    </row>
    <row r="106" spans="1:3" ht="15">
      <c r="A106" s="143" t="s">
        <v>576</v>
      </c>
      <c r="B106" s="145" t="s">
        <v>216</v>
      </c>
      <c r="C106" s="166"/>
    </row>
    <row r="107" spans="1:3" ht="15">
      <c r="A107" s="143" t="s">
        <v>577</v>
      </c>
      <c r="B107" s="145" t="s">
        <v>216</v>
      </c>
      <c r="C107" s="166"/>
    </row>
    <row r="108" spans="1:3" ht="15">
      <c r="A108" s="145" t="s">
        <v>578</v>
      </c>
      <c r="B108" s="145" t="s">
        <v>216</v>
      </c>
      <c r="C108" s="166"/>
    </row>
    <row r="109" spans="1:3" ht="15">
      <c r="A109" s="145" t="s">
        <v>579</v>
      </c>
      <c r="B109" s="145" t="s">
        <v>216</v>
      </c>
      <c r="C109" s="166"/>
    </row>
    <row r="110" spans="1:3" ht="15">
      <c r="A110" s="145" t="s">
        <v>580</v>
      </c>
      <c r="B110" s="145" t="s">
        <v>216</v>
      </c>
      <c r="C110" s="166"/>
    </row>
    <row r="111" spans="1:3" ht="15">
      <c r="A111" s="143" t="s">
        <v>581</v>
      </c>
      <c r="B111" s="145" t="s">
        <v>216</v>
      </c>
      <c r="C111" s="166"/>
    </row>
    <row r="112" spans="1:3" ht="15">
      <c r="A112" s="143" t="s">
        <v>586</v>
      </c>
      <c r="B112" s="145" t="s">
        <v>216</v>
      </c>
      <c r="C112" s="166"/>
    </row>
    <row r="113" spans="1:3" ht="15">
      <c r="A113" s="143" t="s">
        <v>583</v>
      </c>
      <c r="B113" s="145" t="s">
        <v>216</v>
      </c>
      <c r="C113" s="166"/>
    </row>
    <row r="114" spans="1:3" ht="15">
      <c r="A114" s="143" t="s">
        <v>584</v>
      </c>
      <c r="B114" s="145" t="s">
        <v>216</v>
      </c>
      <c r="C114" s="166"/>
    </row>
    <row r="115" spans="1:3" ht="15">
      <c r="A115" s="167" t="s">
        <v>589</v>
      </c>
      <c r="B115" s="138" t="s">
        <v>216</v>
      </c>
      <c r="C115" s="166"/>
    </row>
  </sheetData>
  <sheetProtection selectLockedCells="1" selectUnlockedCells="1"/>
  <mergeCells count="3">
    <mergeCell ref="A1:C1"/>
    <mergeCell ref="A2:C2"/>
    <mergeCell ref="A4:C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zoomScale="76" zoomScaleNormal="76" zoomScalePageLayoutView="0" workbookViewId="0" topLeftCell="A1">
      <selection activeCell="F8" sqref="F8"/>
    </sheetView>
  </sheetViews>
  <sheetFormatPr defaultColWidth="9.140625" defaultRowHeight="15"/>
  <cols>
    <col min="1" max="1" width="60.8515625" style="0" customWidth="1"/>
    <col min="2" max="2" width="6.7109375" style="0" customWidth="1"/>
    <col min="3" max="3" width="12.421875" style="0" customWidth="1"/>
  </cols>
  <sheetData>
    <row r="1" spans="1:3" ht="24" customHeight="1">
      <c r="A1" s="291" t="s">
        <v>94</v>
      </c>
      <c r="B1" s="291"/>
      <c r="C1" s="291"/>
    </row>
    <row r="2" spans="1:3" ht="26.25" customHeight="1">
      <c r="A2" s="292" t="s">
        <v>590</v>
      </c>
      <c r="B2" s="292"/>
      <c r="C2" s="292"/>
    </row>
    <row r="3" spans="1:3" ht="15">
      <c r="A3" s="296" t="s">
        <v>591</v>
      </c>
      <c r="B3" s="296"/>
      <c r="C3" s="296"/>
    </row>
    <row r="4" spans="1:3" ht="38.25">
      <c r="A4" s="10" t="s">
        <v>28</v>
      </c>
      <c r="B4" s="164" t="s">
        <v>309</v>
      </c>
      <c r="C4" s="208" t="s">
        <v>475</v>
      </c>
    </row>
    <row r="5" spans="1:3" ht="15">
      <c r="A5" s="145" t="s">
        <v>592</v>
      </c>
      <c r="B5" s="145" t="s">
        <v>139</v>
      </c>
      <c r="C5" s="166"/>
    </row>
    <row r="6" spans="1:3" ht="15">
      <c r="A6" s="145" t="s">
        <v>593</v>
      </c>
      <c r="B6" s="145" t="s">
        <v>139</v>
      </c>
      <c r="C6" s="166"/>
    </row>
    <row r="7" spans="1:3" ht="15">
      <c r="A7" s="145" t="s">
        <v>594</v>
      </c>
      <c r="B7" s="145" t="s">
        <v>139</v>
      </c>
      <c r="C7" s="166"/>
    </row>
    <row r="8" spans="1:3" ht="15">
      <c r="A8" s="145" t="s">
        <v>595</v>
      </c>
      <c r="B8" s="145" t="s">
        <v>139</v>
      </c>
      <c r="C8" s="166"/>
    </row>
    <row r="9" spans="1:3" ht="15">
      <c r="A9" s="139" t="s">
        <v>138</v>
      </c>
      <c r="B9" s="138" t="s">
        <v>139</v>
      </c>
      <c r="C9" s="166"/>
    </row>
    <row r="10" spans="1:3" ht="15">
      <c r="A10" s="145" t="s">
        <v>140</v>
      </c>
      <c r="B10" s="144" t="s">
        <v>141</v>
      </c>
      <c r="C10" s="166">
        <v>15000000</v>
      </c>
    </row>
    <row r="11" spans="1:3" ht="35.25" customHeight="1">
      <c r="A11" s="176" t="s">
        <v>596</v>
      </c>
      <c r="B11" s="176" t="s">
        <v>141</v>
      </c>
      <c r="C11" s="166">
        <v>15000000</v>
      </c>
    </row>
    <row r="12" spans="1:3" ht="27">
      <c r="A12" s="176" t="s">
        <v>597</v>
      </c>
      <c r="B12" s="176" t="s">
        <v>141</v>
      </c>
      <c r="C12" s="166"/>
    </row>
    <row r="13" spans="1:3" ht="15">
      <c r="A13" s="145" t="s">
        <v>146</v>
      </c>
      <c r="B13" s="144" t="s">
        <v>147</v>
      </c>
      <c r="C13" s="166">
        <v>1100000</v>
      </c>
    </row>
    <row r="14" spans="1:3" ht="27">
      <c r="A14" s="176" t="s">
        <v>598</v>
      </c>
      <c r="B14" s="176" t="s">
        <v>147</v>
      </c>
      <c r="C14" s="166">
        <v>1100000</v>
      </c>
    </row>
    <row r="15" spans="1:3" ht="27">
      <c r="A15" s="176" t="s">
        <v>599</v>
      </c>
      <c r="B15" s="176" t="s">
        <v>147</v>
      </c>
      <c r="C15" s="166"/>
    </row>
    <row r="16" spans="1:3" ht="15">
      <c r="A16" s="176" t="s">
        <v>600</v>
      </c>
      <c r="B16" s="176" t="s">
        <v>147</v>
      </c>
      <c r="C16" s="166"/>
    </row>
    <row r="17" spans="1:3" ht="15">
      <c r="A17" s="176" t="s">
        <v>601</v>
      </c>
      <c r="B17" s="176" t="s">
        <v>147</v>
      </c>
      <c r="C17" s="166"/>
    </row>
    <row r="18" spans="1:3" ht="15">
      <c r="A18" s="145" t="s">
        <v>602</v>
      </c>
      <c r="B18" s="144" t="s">
        <v>149</v>
      </c>
      <c r="C18" s="166"/>
    </row>
    <row r="19" spans="1:3" ht="15">
      <c r="A19" s="176" t="s">
        <v>603</v>
      </c>
      <c r="B19" s="176" t="s">
        <v>149</v>
      </c>
      <c r="C19" s="166"/>
    </row>
    <row r="20" spans="1:3" ht="15">
      <c r="A20" s="176" t="s">
        <v>604</v>
      </c>
      <c r="B20" s="176" t="s">
        <v>149</v>
      </c>
      <c r="C20" s="166"/>
    </row>
    <row r="21" spans="1:3" ht="15">
      <c r="A21" s="139" t="s">
        <v>150</v>
      </c>
      <c r="B21" s="138" t="s">
        <v>151</v>
      </c>
      <c r="C21" s="168">
        <f>SUM('5.helyi adók'!C11+'5.helyi adók'!C13)</f>
        <v>16100000</v>
      </c>
    </row>
    <row r="22" spans="1:3" ht="15">
      <c r="A22" s="145" t="s">
        <v>605</v>
      </c>
      <c r="B22" s="145" t="s">
        <v>153</v>
      </c>
      <c r="C22" s="166"/>
    </row>
    <row r="23" spans="1:3" ht="15">
      <c r="A23" s="145" t="s">
        <v>606</v>
      </c>
      <c r="B23" s="145" t="s">
        <v>153</v>
      </c>
      <c r="C23" s="166"/>
    </row>
    <row r="24" spans="1:3" ht="15">
      <c r="A24" s="145" t="s">
        <v>607</v>
      </c>
      <c r="B24" s="145" t="s">
        <v>153</v>
      </c>
      <c r="C24" s="166"/>
    </row>
    <row r="25" spans="1:3" ht="15">
      <c r="A25" s="145" t="s">
        <v>608</v>
      </c>
      <c r="B25" s="145" t="s">
        <v>153</v>
      </c>
      <c r="C25" s="166"/>
    </row>
    <row r="26" spans="1:3" ht="15">
      <c r="A26" s="145" t="s">
        <v>609</v>
      </c>
      <c r="B26" s="145" t="s">
        <v>153</v>
      </c>
      <c r="C26" s="166"/>
    </row>
    <row r="27" spans="1:3" ht="15">
      <c r="A27" s="145" t="s">
        <v>610</v>
      </c>
      <c r="B27" s="145" t="s">
        <v>153</v>
      </c>
      <c r="C27" s="166"/>
    </row>
    <row r="28" spans="1:3" ht="15">
      <c r="A28" s="145" t="s">
        <v>611</v>
      </c>
      <c r="B28" s="145" t="s">
        <v>153</v>
      </c>
      <c r="C28" s="166"/>
    </row>
    <row r="29" spans="1:3" ht="15">
      <c r="A29" s="145" t="s">
        <v>612</v>
      </c>
      <c r="B29" s="145" t="s">
        <v>153</v>
      </c>
      <c r="C29" s="166"/>
    </row>
    <row r="30" spans="1:3" ht="45">
      <c r="A30" s="145" t="s">
        <v>613</v>
      </c>
      <c r="B30" s="145" t="s">
        <v>153</v>
      </c>
      <c r="C30" s="166"/>
    </row>
    <row r="31" spans="1:3" ht="15">
      <c r="A31" s="145" t="s">
        <v>614</v>
      </c>
      <c r="B31" s="145" t="s">
        <v>153</v>
      </c>
      <c r="C31" s="166">
        <v>50000</v>
      </c>
    </row>
    <row r="32" spans="1:3" ht="15">
      <c r="A32" s="139" t="s">
        <v>152</v>
      </c>
      <c r="B32" s="138" t="s">
        <v>153</v>
      </c>
      <c r="C32" s="168">
        <f>SUM('5.helyi adók'!C21:C31)</f>
        <v>16150000</v>
      </c>
    </row>
  </sheetData>
  <sheetProtection selectLockedCells="1" selectUnlockedCells="1"/>
  <mergeCells count="3">
    <mergeCell ref="A1:C1"/>
    <mergeCell ref="A2:C2"/>
    <mergeCell ref="A3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76" zoomScaleNormal="76" zoomScalePageLayoutView="0" workbookViewId="0" topLeftCell="A10">
      <selection activeCell="F19" sqref="F19"/>
    </sheetView>
  </sheetViews>
  <sheetFormatPr defaultColWidth="9.140625" defaultRowHeight="15"/>
  <cols>
    <col min="1" max="1" width="94.140625" style="0" customWidth="1"/>
    <col min="2" max="2" width="10.28125" style="0" customWidth="1"/>
    <col min="3" max="3" width="14.8515625" style="1" customWidth="1"/>
    <col min="6" max="6" width="25.7109375" style="0" customWidth="1"/>
  </cols>
  <sheetData>
    <row r="1" spans="1:3" ht="15">
      <c r="A1" s="223"/>
      <c r="B1" s="224"/>
      <c r="C1" s="225"/>
    </row>
    <row r="2" spans="1:3" ht="26.25" customHeight="1">
      <c r="A2" s="291" t="s">
        <v>94</v>
      </c>
      <c r="B2" s="291"/>
      <c r="C2" s="291"/>
    </row>
    <row r="3" spans="1:3" ht="30" customHeight="1">
      <c r="A3" s="292" t="s">
        <v>615</v>
      </c>
      <c r="B3" s="292"/>
      <c r="C3" s="292"/>
    </row>
    <row r="5" ht="15">
      <c r="A5" s="4" t="s">
        <v>96</v>
      </c>
    </row>
    <row r="6" spans="1:3" ht="48.75" customHeight="1">
      <c r="A6" s="163" t="s">
        <v>98</v>
      </c>
      <c r="B6" s="164" t="s">
        <v>309</v>
      </c>
      <c r="C6" s="226" t="s">
        <v>616</v>
      </c>
    </row>
    <row r="7" spans="1:3" ht="15">
      <c r="A7" s="227" t="s">
        <v>617</v>
      </c>
      <c r="B7" s="228" t="s">
        <v>618</v>
      </c>
      <c r="C7" s="6">
        <v>16035800</v>
      </c>
    </row>
    <row r="8" spans="1:3" ht="15">
      <c r="A8" s="182" t="s">
        <v>619</v>
      </c>
      <c r="B8" s="228" t="s">
        <v>620</v>
      </c>
      <c r="C8" s="6">
        <v>2870000</v>
      </c>
    </row>
    <row r="9" spans="1:3" ht="15">
      <c r="A9" s="182" t="s">
        <v>621</v>
      </c>
      <c r="B9" s="228" t="s">
        <v>622</v>
      </c>
      <c r="C9" s="6">
        <v>11092300</v>
      </c>
    </row>
    <row r="10" spans="1:3" ht="15">
      <c r="A10" s="203" t="s">
        <v>513</v>
      </c>
      <c r="B10" s="228" t="s">
        <v>514</v>
      </c>
      <c r="C10" s="6">
        <v>1175000</v>
      </c>
    </row>
    <row r="11" spans="1:3" ht="15">
      <c r="A11" s="203" t="s">
        <v>623</v>
      </c>
      <c r="B11" s="228" t="s">
        <v>624</v>
      </c>
      <c r="C11" s="229">
        <v>4420019</v>
      </c>
    </row>
    <row r="12" spans="1:3" ht="15.75">
      <c r="A12" s="230" t="s">
        <v>186</v>
      </c>
      <c r="B12" s="231"/>
      <c r="C12" s="10">
        <f>SUM('MÉRLEG '!C7:C11)</f>
        <v>35593119</v>
      </c>
    </row>
    <row r="13" spans="1:3" ht="15">
      <c r="A13" s="232" t="s">
        <v>328</v>
      </c>
      <c r="B13" s="228" t="s">
        <v>329</v>
      </c>
      <c r="C13" s="9">
        <v>860000</v>
      </c>
    </row>
    <row r="14" spans="1:3" ht="15">
      <c r="A14" s="203" t="s">
        <v>363</v>
      </c>
      <c r="B14" s="228" t="s">
        <v>341</v>
      </c>
      <c r="C14" s="6">
        <v>3716288</v>
      </c>
    </row>
    <row r="15" spans="1:3" ht="15">
      <c r="A15" s="203" t="s">
        <v>625</v>
      </c>
      <c r="B15" s="228" t="s">
        <v>626</v>
      </c>
      <c r="C15" s="6"/>
    </row>
    <row r="16" spans="1:3" ht="15.75">
      <c r="A16" s="230" t="s">
        <v>219</v>
      </c>
      <c r="B16" s="231"/>
      <c r="C16" s="10">
        <f>SUM('MÉRLEG '!C13:C15)</f>
        <v>4576288</v>
      </c>
    </row>
    <row r="17" spans="1:3" ht="15.75">
      <c r="A17" s="233" t="s">
        <v>627</v>
      </c>
      <c r="B17" s="234" t="s">
        <v>628</v>
      </c>
      <c r="C17" s="10">
        <f>SUM('MÉRLEG '!C12+'MÉRLEG '!C16)</f>
        <v>40169407</v>
      </c>
    </row>
    <row r="18" spans="1:3" ht="15">
      <c r="A18" s="167" t="s">
        <v>430</v>
      </c>
      <c r="B18" s="139" t="s">
        <v>431</v>
      </c>
      <c r="C18" s="10"/>
    </row>
    <row r="19" spans="1:3" ht="15">
      <c r="A19" s="218" t="s">
        <v>440</v>
      </c>
      <c r="B19" s="139" t="s">
        <v>441</v>
      </c>
      <c r="C19" s="10"/>
    </row>
    <row r="20" spans="1:3" ht="15">
      <c r="A20" s="235" t="s">
        <v>452</v>
      </c>
      <c r="B20" s="139" t="s">
        <v>471</v>
      </c>
      <c r="C20" s="10">
        <v>458312</v>
      </c>
    </row>
    <row r="21" spans="1:3" ht="15">
      <c r="A21" s="235" t="s">
        <v>462</v>
      </c>
      <c r="B21" s="182" t="s">
        <v>453</v>
      </c>
      <c r="C21" s="10"/>
    </row>
    <row r="22" spans="1:3" ht="15">
      <c r="A22" s="143" t="s">
        <v>629</v>
      </c>
      <c r="B22" s="182" t="s">
        <v>463</v>
      </c>
      <c r="C22" s="10"/>
    </row>
    <row r="23" spans="1:3" ht="15">
      <c r="A23" s="143" t="s">
        <v>630</v>
      </c>
      <c r="B23" s="182"/>
      <c r="C23" s="10">
        <v>23120479</v>
      </c>
    </row>
    <row r="24" spans="1:3" ht="15.75">
      <c r="A24" s="236" t="s">
        <v>631</v>
      </c>
      <c r="B24" s="237" t="s">
        <v>632</v>
      </c>
      <c r="C24" s="10">
        <f>SUM(C18:C23)</f>
        <v>23578791</v>
      </c>
    </row>
    <row r="25" spans="1:3" ht="15.75">
      <c r="A25" s="206" t="s">
        <v>13</v>
      </c>
      <c r="B25" s="207"/>
      <c r="C25" s="10">
        <f>SUM('MÉRLEG '!C17+'MÉRLEG '!C24)</f>
        <v>63748198</v>
      </c>
    </row>
    <row r="26" spans="1:3" ht="25.5">
      <c r="A26" s="163" t="s">
        <v>98</v>
      </c>
      <c r="B26" s="164" t="s">
        <v>99</v>
      </c>
      <c r="C26" s="10"/>
    </row>
    <row r="27" spans="1:3" ht="15">
      <c r="A27" s="182" t="s">
        <v>126</v>
      </c>
      <c r="B27" s="232" t="s">
        <v>127</v>
      </c>
      <c r="C27" s="104">
        <v>11457792</v>
      </c>
    </row>
    <row r="28" spans="1:3" ht="15">
      <c r="A28" s="182" t="s">
        <v>154</v>
      </c>
      <c r="B28" s="232" t="s">
        <v>155</v>
      </c>
      <c r="C28" s="6">
        <v>16150000</v>
      </c>
    </row>
    <row r="29" spans="1:3" ht="15">
      <c r="A29" s="203" t="s">
        <v>176</v>
      </c>
      <c r="B29" s="232" t="s">
        <v>177</v>
      </c>
      <c r="C29" s="6">
        <v>1800000</v>
      </c>
    </row>
    <row r="30" spans="1:3" ht="15">
      <c r="A30" s="182" t="s">
        <v>184</v>
      </c>
      <c r="B30" s="232" t="s">
        <v>185</v>
      </c>
      <c r="C30" s="6">
        <v>6018700</v>
      </c>
    </row>
    <row r="31" spans="1:3" ht="15.75">
      <c r="A31" s="230" t="s">
        <v>186</v>
      </c>
      <c r="B31" s="238"/>
      <c r="C31" s="10">
        <f>SUM(C27:C30)</f>
        <v>35426492</v>
      </c>
    </row>
    <row r="32" spans="1:3" ht="15">
      <c r="A32" s="182" t="s">
        <v>197</v>
      </c>
      <c r="B32" s="232" t="s">
        <v>198</v>
      </c>
      <c r="C32" s="10"/>
    </row>
    <row r="33" spans="1:3" ht="15">
      <c r="A33" s="182" t="s">
        <v>209</v>
      </c>
      <c r="B33" s="232" t="s">
        <v>210</v>
      </c>
      <c r="C33" s="10"/>
    </row>
    <row r="34" spans="1:3" ht="15">
      <c r="A34" s="182" t="s">
        <v>217</v>
      </c>
      <c r="B34" s="232" t="s">
        <v>218</v>
      </c>
      <c r="C34" s="10"/>
    </row>
    <row r="35" spans="1:3" ht="15.75">
      <c r="A35" s="230" t="s">
        <v>219</v>
      </c>
      <c r="B35" s="238"/>
      <c r="C35" s="10"/>
    </row>
    <row r="36" spans="1:3" ht="15.75">
      <c r="A36" s="239" t="s">
        <v>220</v>
      </c>
      <c r="B36" s="233" t="s">
        <v>221</v>
      </c>
      <c r="C36" s="10">
        <f>SUM('MÉRLEG '!C31+'MÉRLEG '!C35)</f>
        <v>35426492</v>
      </c>
    </row>
    <row r="37" spans="1:3" ht="15.75">
      <c r="A37" s="240" t="s">
        <v>222</v>
      </c>
      <c r="B37" s="241"/>
      <c r="C37" s="10"/>
    </row>
    <row r="38" spans="1:3" ht="15.75">
      <c r="A38" s="240" t="s">
        <v>223</v>
      </c>
      <c r="B38" s="241"/>
      <c r="C38" s="10"/>
    </row>
    <row r="39" spans="1:3" ht="15">
      <c r="A39" s="167" t="s">
        <v>230</v>
      </c>
      <c r="B39" s="139" t="s">
        <v>231</v>
      </c>
      <c r="C39" s="10"/>
    </row>
    <row r="40" spans="1:3" ht="15">
      <c r="A40" s="218" t="s">
        <v>240</v>
      </c>
      <c r="B40" s="139" t="s">
        <v>241</v>
      </c>
      <c r="C40" s="10"/>
    </row>
    <row r="41" spans="1:3" ht="15">
      <c r="A41" s="139" t="s">
        <v>248</v>
      </c>
      <c r="B41" s="139" t="s">
        <v>249</v>
      </c>
      <c r="C41" s="104">
        <v>28321706</v>
      </c>
    </row>
    <row r="42" spans="1:3" ht="15">
      <c r="A42" s="167" t="s">
        <v>260</v>
      </c>
      <c r="B42" s="139" t="s">
        <v>261</v>
      </c>
      <c r="C42" s="11"/>
    </row>
    <row r="43" spans="1:3" ht="15">
      <c r="A43" s="218" t="s">
        <v>270</v>
      </c>
      <c r="B43" s="139" t="s">
        <v>271</v>
      </c>
      <c r="C43" s="10"/>
    </row>
    <row r="44" spans="1:3" ht="15">
      <c r="A44" s="167" t="s">
        <v>272</v>
      </c>
      <c r="B44" s="139" t="s">
        <v>273</v>
      </c>
      <c r="C44" s="10"/>
    </row>
    <row r="45" spans="1:3" ht="15.75">
      <c r="A45" s="236" t="s">
        <v>274</v>
      </c>
      <c r="B45" s="237" t="s">
        <v>275</v>
      </c>
      <c r="C45" s="10">
        <f>SUM('MÉRLEG '!C39:C44)</f>
        <v>28321706</v>
      </c>
    </row>
    <row r="46" spans="1:3" ht="15.75">
      <c r="A46" s="206" t="s">
        <v>23</v>
      </c>
      <c r="B46" s="207"/>
      <c r="C46" s="10">
        <f>SUM('MÉRLEG '!C31+'MÉRLEG '!C35+'MÉRLEG '!C45)</f>
        <v>63748198</v>
      </c>
    </row>
  </sheetData>
  <sheetProtection selectLockedCells="1" selectUnlockedCells="1"/>
  <mergeCells count="2">
    <mergeCell ref="A2:C2"/>
    <mergeCell ref="A3:C3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0"/>
  <sheetViews>
    <sheetView zoomScale="76" zoomScaleNormal="76" zoomScalePageLayoutView="0" workbookViewId="0" topLeftCell="B1">
      <selection activeCell="Q11" sqref="Q11"/>
    </sheetView>
  </sheetViews>
  <sheetFormatPr defaultColWidth="9.140625" defaultRowHeight="15"/>
  <cols>
    <col min="1" max="1" width="91.140625" style="0" customWidth="1"/>
    <col min="2" max="2" width="7.00390625" style="0" customWidth="1"/>
    <col min="3" max="3" width="15.140625" style="0" customWidth="1"/>
    <col min="4" max="4" width="14.57421875" style="0" customWidth="1"/>
    <col min="5" max="5" width="14.28125" style="0" customWidth="1"/>
    <col min="6" max="6" width="11.421875" style="0" customWidth="1"/>
    <col min="7" max="7" width="13.57421875" style="0" customWidth="1"/>
    <col min="8" max="8" width="12.00390625" style="0" customWidth="1"/>
    <col min="9" max="9" width="14.57421875" style="0" customWidth="1"/>
    <col min="10" max="10" width="15.28125" style="0" customWidth="1"/>
    <col min="11" max="11" width="16.140625" style="0" customWidth="1"/>
    <col min="12" max="12" width="13.57421875" style="0" customWidth="1"/>
    <col min="13" max="13" width="14.140625" style="0" customWidth="1"/>
    <col min="14" max="14" width="14.00390625" style="0" customWidth="1"/>
    <col min="15" max="15" width="15.421875" style="0" customWidth="1"/>
  </cols>
  <sheetData>
    <row r="1" spans="1:11" ht="15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5" ht="28.5" customHeight="1">
      <c r="A2" s="291" t="s">
        <v>94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ht="26.25" customHeight="1">
      <c r="A3" s="292" t="s">
        <v>633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5" ht="15">
      <c r="A5" s="4" t="s">
        <v>96</v>
      </c>
    </row>
    <row r="6" spans="1:16" ht="25.5">
      <c r="A6" s="163" t="s">
        <v>98</v>
      </c>
      <c r="B6" s="164" t="s">
        <v>309</v>
      </c>
      <c r="C6" s="244" t="s">
        <v>634</v>
      </c>
      <c r="D6" s="244" t="s">
        <v>635</v>
      </c>
      <c r="E6" s="244" t="s">
        <v>636</v>
      </c>
      <c r="F6" s="244" t="s">
        <v>637</v>
      </c>
      <c r="G6" s="244" t="s">
        <v>638</v>
      </c>
      <c r="H6" s="244" t="s">
        <v>639</v>
      </c>
      <c r="I6" s="244" t="s">
        <v>640</v>
      </c>
      <c r="J6" s="244" t="s">
        <v>641</v>
      </c>
      <c r="K6" s="244" t="s">
        <v>642</v>
      </c>
      <c r="L6" s="244" t="s">
        <v>643</v>
      </c>
      <c r="M6" s="244" t="s">
        <v>644</v>
      </c>
      <c r="N6" s="244" t="s">
        <v>645</v>
      </c>
      <c r="O6" s="245" t="s">
        <v>387</v>
      </c>
      <c r="P6" s="4"/>
    </row>
    <row r="7" spans="1:16" ht="15">
      <c r="A7" s="227" t="s">
        <v>617</v>
      </c>
      <c r="B7" s="228" t="s">
        <v>618</v>
      </c>
      <c r="C7" s="246">
        <v>1336315</v>
      </c>
      <c r="D7" s="246">
        <v>1336315</v>
      </c>
      <c r="E7" s="246">
        <v>1336315</v>
      </c>
      <c r="F7" s="246">
        <v>1336315</v>
      </c>
      <c r="G7" s="246">
        <v>1336315</v>
      </c>
      <c r="H7" s="246">
        <v>1336315</v>
      </c>
      <c r="I7" s="246">
        <v>1336315</v>
      </c>
      <c r="J7" s="246">
        <v>1336315</v>
      </c>
      <c r="K7" s="246">
        <v>1336315</v>
      </c>
      <c r="L7" s="246">
        <v>1336315</v>
      </c>
      <c r="M7" s="246">
        <v>1336315</v>
      </c>
      <c r="N7" s="246">
        <v>1336335</v>
      </c>
      <c r="O7" s="247">
        <f>SUM('EI FELHASZN TERV '!C7:N7)</f>
        <v>16035800</v>
      </c>
      <c r="P7" s="4"/>
    </row>
    <row r="8" spans="1:16" s="250" customFormat="1" ht="15.75">
      <c r="A8" s="139" t="s">
        <v>619</v>
      </c>
      <c r="B8" s="248" t="s">
        <v>620</v>
      </c>
      <c r="C8" s="215">
        <v>239200</v>
      </c>
      <c r="D8" s="215">
        <v>239200</v>
      </c>
      <c r="E8" s="215">
        <v>239200</v>
      </c>
      <c r="F8" s="215">
        <v>239200</v>
      </c>
      <c r="G8" s="215">
        <v>239200</v>
      </c>
      <c r="H8" s="215">
        <v>239200</v>
      </c>
      <c r="I8" s="215">
        <v>239200</v>
      </c>
      <c r="J8" s="215">
        <v>239200</v>
      </c>
      <c r="K8" s="215">
        <v>239200</v>
      </c>
      <c r="L8" s="215">
        <v>239200</v>
      </c>
      <c r="M8" s="215">
        <v>239200</v>
      </c>
      <c r="N8" s="215">
        <v>238800</v>
      </c>
      <c r="O8" s="10">
        <f>SUM('EI FELHASZN TERV '!C8:N8)</f>
        <v>2870000</v>
      </c>
      <c r="P8" s="249"/>
    </row>
    <row r="9" spans="1:16" ht="15">
      <c r="A9" s="182" t="s">
        <v>621</v>
      </c>
      <c r="B9" s="228" t="s">
        <v>622</v>
      </c>
      <c r="C9" s="10">
        <v>923900</v>
      </c>
      <c r="D9" s="10">
        <v>923900</v>
      </c>
      <c r="E9" s="10">
        <v>923900</v>
      </c>
      <c r="F9" s="10">
        <v>923900</v>
      </c>
      <c r="G9" s="10">
        <v>923900</v>
      </c>
      <c r="H9" s="10">
        <v>923900</v>
      </c>
      <c r="I9" s="10">
        <v>923900</v>
      </c>
      <c r="J9" s="10">
        <v>923900</v>
      </c>
      <c r="K9" s="10">
        <v>923900</v>
      </c>
      <c r="L9" s="10">
        <v>923900</v>
      </c>
      <c r="M9" s="10">
        <v>928900</v>
      </c>
      <c r="N9" s="10">
        <v>924400</v>
      </c>
      <c r="O9" s="10">
        <f>SUM('EI FELHASZN TERV '!C9:N9)</f>
        <v>11092300</v>
      </c>
      <c r="P9" s="4"/>
    </row>
    <row r="10" spans="1:16" ht="15">
      <c r="A10" s="203" t="s">
        <v>513</v>
      </c>
      <c r="B10" s="228" t="s">
        <v>514</v>
      </c>
      <c r="C10" s="10">
        <v>570000</v>
      </c>
      <c r="D10" s="10">
        <v>55000</v>
      </c>
      <c r="E10" s="10">
        <v>55000</v>
      </c>
      <c r="F10" s="10">
        <v>55000</v>
      </c>
      <c r="G10" s="10">
        <v>55000</v>
      </c>
      <c r="H10" s="10">
        <v>55000</v>
      </c>
      <c r="I10" s="10">
        <v>55000</v>
      </c>
      <c r="J10" s="10">
        <v>55000</v>
      </c>
      <c r="K10" s="10">
        <v>55000</v>
      </c>
      <c r="L10" s="10">
        <v>55000</v>
      </c>
      <c r="M10" s="10">
        <v>55000</v>
      </c>
      <c r="N10" s="10">
        <v>55000</v>
      </c>
      <c r="O10" s="10">
        <f>SUM('EI FELHASZN TERV '!C10:N10)</f>
        <v>1175000</v>
      </c>
      <c r="P10" s="4"/>
    </row>
    <row r="11" spans="1:16" ht="15">
      <c r="A11" s="203" t="s">
        <v>623</v>
      </c>
      <c r="B11" s="228" t="s">
        <v>624</v>
      </c>
      <c r="C11" s="10"/>
      <c r="D11" s="10"/>
      <c r="E11" s="10">
        <v>1055019</v>
      </c>
      <c r="F11" s="10"/>
      <c r="G11" s="10"/>
      <c r="H11" s="10">
        <v>1055000</v>
      </c>
      <c r="I11" s="10"/>
      <c r="J11" s="10"/>
      <c r="K11" s="10">
        <v>1055000</v>
      </c>
      <c r="L11" s="10"/>
      <c r="M11" s="10"/>
      <c r="N11" s="10">
        <v>1255000</v>
      </c>
      <c r="O11" s="10">
        <f>SUM('EI FELHASZN TERV '!C11:N11)</f>
        <v>4420019</v>
      </c>
      <c r="P11" s="4"/>
    </row>
    <row r="12" spans="1:16" ht="15.75">
      <c r="A12" s="230" t="s">
        <v>186</v>
      </c>
      <c r="B12" s="2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</row>
    <row r="13" spans="1:16" ht="15">
      <c r="A13" s="203" t="s">
        <v>646</v>
      </c>
      <c r="B13" s="228" t="s">
        <v>647</v>
      </c>
      <c r="C13" s="10">
        <v>650000</v>
      </c>
      <c r="D13" s="10"/>
      <c r="E13" s="10">
        <v>215000</v>
      </c>
      <c r="F13" s="10"/>
      <c r="G13" s="10">
        <v>1916000</v>
      </c>
      <c r="H13" s="10">
        <v>215000</v>
      </c>
      <c r="I13" s="10">
        <v>215000</v>
      </c>
      <c r="J13" s="10"/>
      <c r="K13" s="10">
        <v>1365288</v>
      </c>
      <c r="L13" s="10"/>
      <c r="M13" s="10"/>
      <c r="N13" s="10"/>
      <c r="O13" s="10">
        <f>SUM('EI FELHASZN TERV '!C13:N13)</f>
        <v>4576288</v>
      </c>
      <c r="P13" s="4"/>
    </row>
    <row r="14" spans="1:16" ht="15">
      <c r="A14" s="203" t="s">
        <v>625</v>
      </c>
      <c r="B14" s="228" t="s">
        <v>626</v>
      </c>
      <c r="C14" s="5"/>
      <c r="D14" s="5"/>
      <c r="E14" s="5"/>
      <c r="F14" s="5"/>
      <c r="G14" s="5"/>
      <c r="H14" s="5"/>
      <c r="I14" s="5"/>
      <c r="J14" s="5"/>
      <c r="K14" s="10"/>
      <c r="L14" s="5"/>
      <c r="M14" s="5"/>
      <c r="N14" s="5"/>
      <c r="O14" s="10"/>
      <c r="P14" s="4"/>
    </row>
    <row r="15" spans="1:16" ht="15.75">
      <c r="A15" s="230" t="s">
        <v>219</v>
      </c>
      <c r="B15" s="22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</row>
    <row r="16" spans="1:16" ht="15.75">
      <c r="A16" s="233" t="s">
        <v>627</v>
      </c>
      <c r="B16" s="234" t="s">
        <v>628</v>
      </c>
      <c r="C16" s="10">
        <f>SUM('EI FELHASZN TERV '!C7:C14)</f>
        <v>3719415</v>
      </c>
      <c r="D16" s="10">
        <f>SUM('EI FELHASZN TERV '!D7:D14)</f>
        <v>2554415</v>
      </c>
      <c r="E16" s="10">
        <f>SUM('EI FELHASZN TERV '!E7:E15)</f>
        <v>3824434</v>
      </c>
      <c r="F16" s="10">
        <f>SUM('EI FELHASZN TERV '!F7:F15)</f>
        <v>2554415</v>
      </c>
      <c r="G16" s="10">
        <f>SUM('EI FELHASZN TERV '!G7:G15)</f>
        <v>4470415</v>
      </c>
      <c r="H16" s="10">
        <f>SUM('EI FELHASZN TERV '!H7:H15)</f>
        <v>3824415</v>
      </c>
      <c r="I16" s="10">
        <f>SUM('EI FELHASZN TERV '!I7:I15)</f>
        <v>2769415</v>
      </c>
      <c r="J16" s="10">
        <f>SUM('EI FELHASZN TERV '!J7:J15)</f>
        <v>2554415</v>
      </c>
      <c r="K16" s="10">
        <f>SUM('EI FELHASZN TERV '!K7:K15)</f>
        <v>4974703</v>
      </c>
      <c r="L16" s="10">
        <f>SUM('EI FELHASZN TERV '!L7:L14)</f>
        <v>2554415</v>
      </c>
      <c r="M16" s="10">
        <f>SUM('EI FELHASZN TERV '!M7:M14)</f>
        <v>2559415</v>
      </c>
      <c r="N16" s="10">
        <f>SUM('EI FELHASZN TERV '!N7:N15)</f>
        <v>3809535</v>
      </c>
      <c r="O16" s="10">
        <f>SUM('EI FELHASZN TERV '!C16:N16)</f>
        <v>40169407</v>
      </c>
      <c r="P16" s="4"/>
    </row>
    <row r="17" spans="1:16" ht="15">
      <c r="A17" s="235" t="s">
        <v>452</v>
      </c>
      <c r="B17" s="182" t="s">
        <v>453</v>
      </c>
      <c r="C17" s="10">
        <v>458312</v>
      </c>
      <c r="D17" s="10"/>
      <c r="E17" s="10"/>
      <c r="F17" s="10"/>
      <c r="G17" s="10">
        <v>1000000</v>
      </c>
      <c r="H17" s="10"/>
      <c r="I17" s="10"/>
      <c r="J17" s="10"/>
      <c r="K17" s="10"/>
      <c r="L17" s="10"/>
      <c r="M17" s="10"/>
      <c r="N17" s="10">
        <v>22120479</v>
      </c>
      <c r="O17" s="10">
        <f>SUM('EI FELHASZN TERV '!C17:N17)</f>
        <v>23578791</v>
      </c>
      <c r="P17" s="4"/>
    </row>
    <row r="18" spans="1:16" ht="15">
      <c r="A18" s="235" t="s">
        <v>462</v>
      </c>
      <c r="B18" s="182" t="s">
        <v>463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</row>
    <row r="19" spans="1:16" ht="15.75">
      <c r="A19" s="236" t="s">
        <v>631</v>
      </c>
      <c r="B19" s="237" t="s">
        <v>632</v>
      </c>
      <c r="C19" s="10">
        <v>458312</v>
      </c>
      <c r="D19" s="10"/>
      <c r="E19" s="10"/>
      <c r="F19" s="10"/>
      <c r="G19" s="10">
        <v>1000000</v>
      </c>
      <c r="H19" s="10"/>
      <c r="I19" s="10"/>
      <c r="J19" s="10"/>
      <c r="K19" s="10"/>
      <c r="L19" s="10"/>
      <c r="M19" s="10"/>
      <c r="N19" s="10">
        <v>22120479</v>
      </c>
      <c r="O19" s="10">
        <v>23578791</v>
      </c>
      <c r="P19" s="4"/>
    </row>
    <row r="20" spans="1:16" ht="15.75">
      <c r="A20" s="206" t="s">
        <v>13</v>
      </c>
      <c r="B20" s="207"/>
      <c r="C20" s="10">
        <f>SUM('EI FELHASZN TERV '!C19,'EI FELHASZN TERV '!C16)</f>
        <v>4177727</v>
      </c>
      <c r="D20" s="10">
        <f>SUM('EI FELHASZN TERV '!D19,'EI FELHASZN TERV '!D16)</f>
        <v>2554415</v>
      </c>
      <c r="E20" s="10">
        <f>SUM('EI FELHASZN TERV '!E19,'EI FELHASZN TERV '!E16)</f>
        <v>3824434</v>
      </c>
      <c r="F20" s="10">
        <f>SUM('EI FELHASZN TERV '!F19,'EI FELHASZN TERV '!F16)</f>
        <v>2554415</v>
      </c>
      <c r="G20" s="10">
        <f>SUM('EI FELHASZN TERV '!G19,'EI FELHASZN TERV '!G16)</f>
        <v>5470415</v>
      </c>
      <c r="H20" s="10">
        <f>SUM('EI FELHASZN TERV '!H19,'EI FELHASZN TERV '!H16)</f>
        <v>3824415</v>
      </c>
      <c r="I20" s="10">
        <f>SUM('EI FELHASZN TERV '!I19,'EI FELHASZN TERV '!I16)</f>
        <v>2769415</v>
      </c>
      <c r="J20" s="10">
        <f>SUM('EI FELHASZN TERV '!J19,'EI FELHASZN TERV '!J16)</f>
        <v>2554415</v>
      </c>
      <c r="K20" s="10">
        <f>SUM('EI FELHASZN TERV '!K19,'EI FELHASZN TERV '!K16)</f>
        <v>4974703</v>
      </c>
      <c r="L20" s="10">
        <f>SUM('EI FELHASZN TERV '!L19,'EI FELHASZN TERV '!L16)</f>
        <v>2554415</v>
      </c>
      <c r="M20" s="10">
        <f>SUM('EI FELHASZN TERV '!M19,'EI FELHASZN TERV '!M16)</f>
        <v>2559415</v>
      </c>
      <c r="N20" s="10">
        <f>SUM('EI FELHASZN TERV '!N19,'EI FELHASZN TERV '!N16)</f>
        <v>25930014</v>
      </c>
      <c r="O20" s="10">
        <f>SUM('EI FELHASZN TERV '!O19,'EI FELHASZN TERV '!O16)</f>
        <v>63748198</v>
      </c>
      <c r="P20" s="4"/>
    </row>
    <row r="21" spans="1:16" ht="38.25">
      <c r="A21" s="163" t="s">
        <v>98</v>
      </c>
      <c r="B21" s="164" t="s">
        <v>648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</row>
    <row r="22" spans="1:16" ht="15">
      <c r="A22" s="182" t="s">
        <v>126</v>
      </c>
      <c r="B22" s="232" t="s">
        <v>127</v>
      </c>
      <c r="C22" s="10">
        <v>1205792</v>
      </c>
      <c r="D22" s="10">
        <v>932000</v>
      </c>
      <c r="E22" s="10">
        <v>932000</v>
      </c>
      <c r="F22" s="10">
        <v>932000</v>
      </c>
      <c r="G22" s="10">
        <v>932000</v>
      </c>
      <c r="H22" s="10">
        <v>932000</v>
      </c>
      <c r="I22" s="10">
        <v>932000</v>
      </c>
      <c r="J22" s="10">
        <v>932000</v>
      </c>
      <c r="K22" s="10">
        <v>932000</v>
      </c>
      <c r="L22" s="10">
        <v>932000</v>
      </c>
      <c r="M22" s="10">
        <v>932000</v>
      </c>
      <c r="N22" s="10">
        <v>932000</v>
      </c>
      <c r="O22" s="10">
        <f>SUM('EI FELHASZN TERV '!C22:N22)</f>
        <v>11457792</v>
      </c>
      <c r="P22" s="4"/>
    </row>
    <row r="23" spans="1:16" ht="15">
      <c r="A23" s="182" t="s">
        <v>154</v>
      </c>
      <c r="B23" s="232" t="s">
        <v>155</v>
      </c>
      <c r="C23" s="10"/>
      <c r="D23" s="10"/>
      <c r="E23" s="10">
        <v>6975000</v>
      </c>
      <c r="F23" s="10"/>
      <c r="G23" s="10"/>
      <c r="H23" s="10"/>
      <c r="I23" s="10"/>
      <c r="J23" s="10"/>
      <c r="K23" s="10">
        <v>6975000</v>
      </c>
      <c r="L23" s="10"/>
      <c r="M23" s="10"/>
      <c r="N23" s="10">
        <v>2200000</v>
      </c>
      <c r="O23" s="10">
        <f>SUM('EI FELHASZN TERV '!C23:N23)</f>
        <v>16150000</v>
      </c>
      <c r="P23" s="4"/>
    </row>
    <row r="24" spans="1:16" ht="15">
      <c r="A24" s="203" t="s">
        <v>176</v>
      </c>
      <c r="B24" s="232" t="s">
        <v>177</v>
      </c>
      <c r="C24" s="10">
        <v>109000</v>
      </c>
      <c r="D24" s="10">
        <v>109000</v>
      </c>
      <c r="E24" s="10">
        <v>231000</v>
      </c>
      <c r="F24" s="10">
        <v>109000</v>
      </c>
      <c r="G24" s="10">
        <v>109000</v>
      </c>
      <c r="H24" s="10">
        <v>235000</v>
      </c>
      <c r="I24" s="10">
        <v>109000</v>
      </c>
      <c r="J24" s="10">
        <v>109000</v>
      </c>
      <c r="K24" s="10">
        <v>231000</v>
      </c>
      <c r="L24" s="10">
        <v>109000</v>
      </c>
      <c r="M24" s="10">
        <v>109000</v>
      </c>
      <c r="N24" s="10">
        <v>231000</v>
      </c>
      <c r="O24" s="10">
        <f>SUM('EI FELHASZN TERV '!C24:N24)</f>
        <v>1800000</v>
      </c>
      <c r="P24" s="4"/>
    </row>
    <row r="25" spans="1:16" s="246" customFormat="1" ht="15">
      <c r="A25" s="182" t="s">
        <v>184</v>
      </c>
      <c r="B25" s="232" t="s">
        <v>185</v>
      </c>
      <c r="C25" s="10">
        <v>365308</v>
      </c>
      <c r="D25" s="10">
        <v>365308</v>
      </c>
      <c r="E25" s="10">
        <v>774058</v>
      </c>
      <c r="F25" s="10">
        <v>365308</v>
      </c>
      <c r="G25" s="10">
        <v>365308</v>
      </c>
      <c r="H25" s="10">
        <v>774058</v>
      </c>
      <c r="I25" s="10">
        <v>365308</v>
      </c>
      <c r="J25" s="10">
        <v>365308</v>
      </c>
      <c r="K25" s="10">
        <v>774058</v>
      </c>
      <c r="L25" s="10">
        <v>365308</v>
      </c>
      <c r="M25" s="10">
        <v>365308</v>
      </c>
      <c r="N25" s="10">
        <v>774062</v>
      </c>
      <c r="O25" s="10">
        <f>SUM('EI FELHASZN TERV '!C25:N25)</f>
        <v>6018700</v>
      </c>
      <c r="P25" s="247"/>
    </row>
    <row r="26" spans="1:16" ht="15.75">
      <c r="A26" s="230" t="s">
        <v>186</v>
      </c>
      <c r="B26" s="23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</row>
    <row r="27" spans="1:16" ht="15">
      <c r="A27" s="182" t="s">
        <v>197</v>
      </c>
      <c r="B27" s="232" t="s">
        <v>198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</row>
    <row r="28" spans="1:16" ht="15">
      <c r="A28" s="182" t="s">
        <v>209</v>
      </c>
      <c r="B28" s="232" t="s">
        <v>210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</row>
    <row r="29" spans="1:16" ht="15">
      <c r="A29" s="182" t="s">
        <v>217</v>
      </c>
      <c r="B29" s="232" t="s">
        <v>218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"/>
    </row>
    <row r="30" spans="1:16" ht="15.75">
      <c r="A30" s="230" t="s">
        <v>219</v>
      </c>
      <c r="B30" s="23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</row>
    <row r="31" spans="1:16" ht="15.75">
      <c r="A31" s="239" t="s">
        <v>220</v>
      </c>
      <c r="B31" s="233" t="s">
        <v>221</v>
      </c>
      <c r="C31" s="10">
        <f>SUM('EI FELHASZN TERV '!C29,'EI FELHASZN TERV '!C28,'EI FELHASZN TERV '!C27,'EI FELHASZN TERV '!C25,'EI FELHASZN TERV '!C24,'EI FELHASZN TERV '!C23,'EI FELHASZN TERV '!C22)</f>
        <v>1680100</v>
      </c>
      <c r="D31" s="10">
        <f>SUM('EI FELHASZN TERV '!D29,'EI FELHASZN TERV '!D28,'EI FELHASZN TERV '!D27,'EI FELHASZN TERV '!D25,'EI FELHASZN TERV '!D24,'EI FELHASZN TERV '!D23,'EI FELHASZN TERV '!D22)</f>
        <v>1406308</v>
      </c>
      <c r="E31" s="10">
        <f>SUM('EI FELHASZN TERV '!E29,'EI FELHASZN TERV '!E28,'EI FELHASZN TERV '!E27,'EI FELHASZN TERV '!E25,'EI FELHASZN TERV '!E24,'EI FELHASZN TERV '!E23,'EI FELHASZN TERV '!E22)</f>
        <v>8912058</v>
      </c>
      <c r="F31" s="10">
        <f>SUM('EI FELHASZN TERV '!F29,'EI FELHASZN TERV '!F28,'EI FELHASZN TERV '!F27,'EI FELHASZN TERV '!F25,'EI FELHASZN TERV '!F24,'EI FELHASZN TERV '!F23,'EI FELHASZN TERV '!F22)</f>
        <v>1406308</v>
      </c>
      <c r="G31" s="10">
        <f>SUM('EI FELHASZN TERV '!G29,'EI FELHASZN TERV '!G28,'EI FELHASZN TERV '!G27,'EI FELHASZN TERV '!G25,'EI FELHASZN TERV '!G24,'EI FELHASZN TERV '!G23,'EI FELHASZN TERV '!G22)</f>
        <v>1406308</v>
      </c>
      <c r="H31" s="10">
        <f>SUM('EI FELHASZN TERV '!H29,'EI FELHASZN TERV '!H28,'EI FELHASZN TERV '!H27,'EI FELHASZN TERV '!H25,'EI FELHASZN TERV '!H24,'EI FELHASZN TERV '!H23,'EI FELHASZN TERV '!H22)</f>
        <v>1941058</v>
      </c>
      <c r="I31" s="10">
        <f>SUM('EI FELHASZN TERV '!I29,'EI FELHASZN TERV '!I28,'EI FELHASZN TERV '!I27,'EI FELHASZN TERV '!I25,'EI FELHASZN TERV '!I24,'EI FELHASZN TERV '!I23,'EI FELHASZN TERV '!I22)</f>
        <v>1406308</v>
      </c>
      <c r="J31" s="10">
        <f>SUM('EI FELHASZN TERV '!J29,'EI FELHASZN TERV '!J28,'EI FELHASZN TERV '!J27,'EI FELHASZN TERV '!J25,'EI FELHASZN TERV '!J24,'EI FELHASZN TERV '!J23,'EI FELHASZN TERV '!J22)</f>
        <v>1406308</v>
      </c>
      <c r="K31" s="10">
        <f>SUM('EI FELHASZN TERV '!K29,'EI FELHASZN TERV '!K28,'EI FELHASZN TERV '!K27,'EI FELHASZN TERV '!K25,'EI FELHASZN TERV '!K24,'EI FELHASZN TERV '!K23,'EI FELHASZN TERV '!K22)</f>
        <v>8912058</v>
      </c>
      <c r="L31" s="10">
        <f>SUM('EI FELHASZN TERV '!L29,'EI FELHASZN TERV '!L28,'EI FELHASZN TERV '!L27,'EI FELHASZN TERV '!L25,'EI FELHASZN TERV '!L24,'EI FELHASZN TERV '!L23,'EI FELHASZN TERV '!L22)</f>
        <v>1406308</v>
      </c>
      <c r="M31" s="10">
        <f>SUM('EI FELHASZN TERV '!M29,'EI FELHASZN TERV '!M28,'EI FELHASZN TERV '!M27,'EI FELHASZN TERV '!M25,'EI FELHASZN TERV '!M24,'EI FELHASZN TERV '!M23,'EI FELHASZN TERV '!M22)</f>
        <v>1406308</v>
      </c>
      <c r="N31" s="10">
        <f>SUM('EI FELHASZN TERV '!N29,'EI FELHASZN TERV '!N28,'EI FELHASZN TERV '!N27,'EI FELHASZN TERV '!N25,'EI FELHASZN TERV '!N24,'EI FELHASZN TERV '!N23,'EI FELHASZN TERV '!N22)</f>
        <v>4137062</v>
      </c>
      <c r="O31" s="10">
        <f>SUM('EI FELHASZN TERV '!C31:N31)</f>
        <v>35426492</v>
      </c>
      <c r="P31" s="4"/>
    </row>
    <row r="32" spans="1:16" ht="15.75">
      <c r="A32" s="240" t="s">
        <v>222</v>
      </c>
      <c r="B32" s="24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</row>
    <row r="33" spans="1:16" ht="15.75">
      <c r="A33" s="240" t="s">
        <v>223</v>
      </c>
      <c r="B33" s="24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</row>
    <row r="34" spans="1:16" ht="15.75">
      <c r="A34" s="236" t="s">
        <v>274</v>
      </c>
      <c r="B34" s="237" t="s">
        <v>275</v>
      </c>
      <c r="C34" s="10">
        <v>28321706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f>SUM('EI FELHASZN TERV '!C34:N34)</f>
        <v>28321706</v>
      </c>
      <c r="P34" s="4"/>
    </row>
    <row r="35" spans="1:16" ht="15.75">
      <c r="A35" s="206" t="s">
        <v>23</v>
      </c>
      <c r="B35" s="207"/>
      <c r="C35" s="10">
        <f>SUM('EI FELHASZN TERV '!C34,'EI FELHASZN TERV '!C31)</f>
        <v>30001806</v>
      </c>
      <c r="D35" s="10">
        <f>SUM('EI FELHASZN TERV '!D34,'EI FELHASZN TERV '!D31)</f>
        <v>1406308</v>
      </c>
      <c r="E35" s="10">
        <f>SUM('EI FELHASZN TERV '!E34,'EI FELHASZN TERV '!E31)</f>
        <v>8912058</v>
      </c>
      <c r="F35" s="10">
        <f>SUM('EI FELHASZN TERV '!F34,'EI FELHASZN TERV '!F31)</f>
        <v>1406308</v>
      </c>
      <c r="G35" s="10">
        <f>SUM('EI FELHASZN TERV '!G34,'EI FELHASZN TERV '!G31)</f>
        <v>1406308</v>
      </c>
      <c r="H35" s="10">
        <f>SUM('EI FELHASZN TERV '!H34,'EI FELHASZN TERV '!H31)</f>
        <v>1941058</v>
      </c>
      <c r="I35" s="10">
        <f>SUM('EI FELHASZN TERV '!I34,'EI FELHASZN TERV '!I31)</f>
        <v>1406308</v>
      </c>
      <c r="J35" s="10">
        <f>SUM('EI FELHASZN TERV '!J34,'EI FELHASZN TERV '!J31)</f>
        <v>1406308</v>
      </c>
      <c r="K35" s="10">
        <f>SUM('EI FELHASZN TERV '!K34,'EI FELHASZN TERV '!K31)</f>
        <v>8912058</v>
      </c>
      <c r="L35" s="10">
        <f>SUM('EI FELHASZN TERV '!L34,'EI FELHASZN TERV '!L31)</f>
        <v>1406308</v>
      </c>
      <c r="M35" s="10">
        <f>SUM('EI FELHASZN TERV '!M34,'EI FELHASZN TERV '!M31)</f>
        <v>1406308</v>
      </c>
      <c r="N35" s="10">
        <f>SUM('EI FELHASZN TERV '!N34,'EI FELHASZN TERV '!N31)</f>
        <v>4137062</v>
      </c>
      <c r="O35" s="10">
        <f>SUM('EI FELHASZN TERV '!O34+'EI FELHASZN TERV '!O31)</f>
        <v>63748198</v>
      </c>
      <c r="P35" s="4"/>
    </row>
    <row r="40" ht="15">
      <c r="I40" s="10"/>
    </row>
  </sheetData>
  <sheetProtection selectLockedCells="1" selectUnlockedCells="1"/>
  <mergeCells count="2">
    <mergeCell ref="A2:O2"/>
    <mergeCell ref="A3:O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6" zoomScaleNormal="76" zoomScalePageLayoutView="0" workbookViewId="0" topLeftCell="A1">
      <selection activeCell="A38" sqref="A38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0.57421875" style="0" customWidth="1"/>
    <col min="5" max="6" width="10.7109375" style="0" customWidth="1"/>
    <col min="7" max="7" width="12.28125" style="0" customWidth="1"/>
    <col min="8" max="8" width="12.8515625" style="0" customWidth="1"/>
  </cols>
  <sheetData>
    <row r="1" spans="1:15" ht="15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30.75" customHeight="1">
      <c r="A2" s="299" t="s">
        <v>94</v>
      </c>
      <c r="B2" s="299"/>
      <c r="C2" s="299"/>
      <c r="D2" s="299"/>
      <c r="E2" s="299"/>
      <c r="F2" s="299"/>
      <c r="G2" s="299"/>
      <c r="H2" s="299"/>
      <c r="I2" s="243"/>
      <c r="J2" s="243"/>
      <c r="K2" s="243"/>
      <c r="L2" s="243"/>
      <c r="M2" s="243"/>
      <c r="N2" s="243"/>
      <c r="O2" s="243"/>
    </row>
    <row r="3" spans="1:8" ht="23.25" customHeight="1">
      <c r="A3" s="292" t="s">
        <v>649</v>
      </c>
      <c r="B3" s="292"/>
      <c r="C3" s="292"/>
      <c r="D3" s="292"/>
      <c r="E3" s="292"/>
      <c r="F3" s="292"/>
      <c r="G3" s="292"/>
      <c r="H3" s="292"/>
    </row>
    <row r="5" ht="15">
      <c r="A5" s="4" t="s">
        <v>310</v>
      </c>
    </row>
    <row r="6" spans="1:8" ht="36.75">
      <c r="A6" s="251" t="s">
        <v>650</v>
      </c>
      <c r="B6" s="252" t="s">
        <v>651</v>
      </c>
      <c r="C6" s="252" t="s">
        <v>652</v>
      </c>
      <c r="D6" s="252" t="s">
        <v>653</v>
      </c>
      <c r="E6" s="252" t="s">
        <v>654</v>
      </c>
      <c r="F6" s="252" t="s">
        <v>655</v>
      </c>
      <c r="G6" s="252" t="s">
        <v>656</v>
      </c>
      <c r="H6" s="253" t="s">
        <v>657</v>
      </c>
    </row>
    <row r="7" spans="1:8" ht="15.75">
      <c r="A7" s="254"/>
      <c r="B7" s="254"/>
      <c r="C7" s="255"/>
      <c r="D7" s="255"/>
      <c r="E7" s="255"/>
      <c r="F7" s="255"/>
      <c r="G7" s="255"/>
      <c r="H7" s="255"/>
    </row>
    <row r="8" spans="1:8" ht="15.75">
      <c r="A8" s="254"/>
      <c r="B8" s="254"/>
      <c r="C8" s="255"/>
      <c r="D8" s="255"/>
      <c r="E8" s="255"/>
      <c r="F8" s="255"/>
      <c r="G8" s="255"/>
      <c r="H8" s="255"/>
    </row>
    <row r="9" spans="1:8" ht="15.75">
      <c r="A9" s="254"/>
      <c r="B9" s="254"/>
      <c r="C9" s="255"/>
      <c r="D9" s="255"/>
      <c r="E9" s="255"/>
      <c r="F9" s="255"/>
      <c r="G9" s="255"/>
      <c r="H9" s="255"/>
    </row>
    <row r="10" spans="1:8" ht="15.75">
      <c r="A10" s="254"/>
      <c r="B10" s="254"/>
      <c r="C10" s="255"/>
      <c r="D10" s="255"/>
      <c r="E10" s="255"/>
      <c r="F10" s="255"/>
      <c r="G10" s="255"/>
      <c r="H10" s="255"/>
    </row>
    <row r="11" spans="1:8" ht="15">
      <c r="A11" s="256" t="s">
        <v>658</v>
      </c>
      <c r="B11" s="256"/>
      <c r="C11" s="257"/>
      <c r="D11" s="257"/>
      <c r="E11" s="257"/>
      <c r="F11" s="257"/>
      <c r="G11" s="257"/>
      <c r="H11" s="257"/>
    </row>
    <row r="12" spans="1:8" ht="15.75">
      <c r="A12" s="254"/>
      <c r="B12" s="254"/>
      <c r="C12" s="255"/>
      <c r="D12" s="255"/>
      <c r="E12" s="255"/>
      <c r="F12" s="255"/>
      <c r="G12" s="255"/>
      <c r="H12" s="255"/>
    </row>
    <row r="13" spans="1:8" ht="15.75">
      <c r="A13" s="254"/>
      <c r="B13" s="254"/>
      <c r="C13" s="255"/>
      <c r="D13" s="255"/>
      <c r="E13" s="255"/>
      <c r="F13" s="255"/>
      <c r="G13" s="255"/>
      <c r="H13" s="255"/>
    </row>
    <row r="14" spans="1:8" ht="15.75">
      <c r="A14" s="254"/>
      <c r="B14" s="254"/>
      <c r="C14" s="255"/>
      <c r="D14" s="255"/>
      <c r="E14" s="255"/>
      <c r="F14" s="255"/>
      <c r="G14" s="255"/>
      <c r="H14" s="255"/>
    </row>
    <row r="15" spans="1:8" ht="15.75">
      <c r="A15" s="254"/>
      <c r="B15" s="254"/>
      <c r="C15" s="255"/>
      <c r="D15" s="255"/>
      <c r="E15" s="255"/>
      <c r="F15" s="255"/>
      <c r="G15" s="255"/>
      <c r="H15" s="255"/>
    </row>
    <row r="16" spans="1:8" ht="15">
      <c r="A16" s="256" t="s">
        <v>659</v>
      </c>
      <c r="B16" s="256"/>
      <c r="C16" s="257"/>
      <c r="D16" s="257"/>
      <c r="E16" s="257"/>
      <c r="F16" s="257"/>
      <c r="G16" s="257"/>
      <c r="H16" s="257"/>
    </row>
    <row r="17" spans="1:8" ht="15.75">
      <c r="A17" s="254"/>
      <c r="B17" s="254"/>
      <c r="C17" s="255"/>
      <c r="D17" s="255"/>
      <c r="E17" s="255"/>
      <c r="F17" s="255"/>
      <c r="G17" s="255"/>
      <c r="H17" s="255"/>
    </row>
    <row r="18" spans="1:8" ht="15.75">
      <c r="A18" s="254"/>
      <c r="B18" s="254"/>
      <c r="C18" s="255"/>
      <c r="D18" s="255"/>
      <c r="E18" s="255"/>
      <c r="F18" s="255"/>
      <c r="G18" s="255"/>
      <c r="H18" s="255"/>
    </row>
    <row r="19" spans="1:8" ht="15.75">
      <c r="A19" s="254"/>
      <c r="B19" s="254"/>
      <c r="C19" s="255"/>
      <c r="D19" s="255"/>
      <c r="E19" s="255"/>
      <c r="F19" s="255"/>
      <c r="G19" s="255"/>
      <c r="H19" s="255"/>
    </row>
    <row r="20" spans="1:8" ht="15.75">
      <c r="A20" s="254"/>
      <c r="B20" s="254"/>
      <c r="C20" s="255"/>
      <c r="D20" s="255"/>
      <c r="E20" s="255"/>
      <c r="F20" s="255"/>
      <c r="G20" s="255"/>
      <c r="H20" s="255"/>
    </row>
    <row r="21" spans="1:8" ht="15">
      <c r="A21" s="256" t="s">
        <v>660</v>
      </c>
      <c r="B21" s="256"/>
      <c r="C21" s="257"/>
      <c r="D21" s="257"/>
      <c r="E21" s="257"/>
      <c r="F21" s="257"/>
      <c r="G21" s="257"/>
      <c r="H21" s="257"/>
    </row>
    <row r="22" spans="1:8" ht="15.75">
      <c r="A22" s="254"/>
      <c r="B22" s="254"/>
      <c r="C22" s="255"/>
      <c r="D22" s="255"/>
      <c r="E22" s="255"/>
      <c r="F22" s="255"/>
      <c r="G22" s="255"/>
      <c r="H22" s="255"/>
    </row>
    <row r="23" spans="1:8" ht="15.75">
      <c r="A23" s="254"/>
      <c r="B23" s="254"/>
      <c r="C23" s="255"/>
      <c r="D23" s="255"/>
      <c r="E23" s="255"/>
      <c r="F23" s="255"/>
      <c r="G23" s="255"/>
      <c r="H23" s="255"/>
    </row>
    <row r="24" spans="1:8" ht="15.75">
      <c r="A24" s="254"/>
      <c r="B24" s="254"/>
      <c r="C24" s="255"/>
      <c r="D24" s="255"/>
      <c r="E24" s="255"/>
      <c r="F24" s="255"/>
      <c r="G24" s="255"/>
      <c r="H24" s="255"/>
    </row>
    <row r="25" spans="1:8" ht="15.75">
      <c r="A25" s="254"/>
      <c r="B25" s="254"/>
      <c r="C25" s="255"/>
      <c r="D25" s="255"/>
      <c r="E25" s="255"/>
      <c r="F25" s="255"/>
      <c r="G25" s="255"/>
      <c r="H25" s="255"/>
    </row>
    <row r="26" spans="1:8" ht="15">
      <c r="A26" s="256" t="s">
        <v>661</v>
      </c>
      <c r="B26" s="256"/>
      <c r="C26" s="257"/>
      <c r="D26" s="257"/>
      <c r="E26" s="257"/>
      <c r="F26" s="257"/>
      <c r="G26" s="257"/>
      <c r="H26" s="257"/>
    </row>
    <row r="27" spans="1:8" ht="15">
      <c r="A27" s="256"/>
      <c r="B27" s="256"/>
      <c r="C27" s="257"/>
      <c r="D27" s="257"/>
      <c r="E27" s="257"/>
      <c r="F27" s="257"/>
      <c r="G27" s="257"/>
      <c r="H27" s="257"/>
    </row>
    <row r="28" spans="1:8" ht="15">
      <c r="A28" s="256"/>
      <c r="B28" s="256"/>
      <c r="C28" s="257"/>
      <c r="D28" s="257"/>
      <c r="E28" s="257"/>
      <c r="F28" s="257"/>
      <c r="G28" s="257"/>
      <c r="H28" s="257"/>
    </row>
    <row r="29" spans="1:8" ht="15">
      <c r="A29" s="256"/>
      <c r="B29" s="256"/>
      <c r="C29" s="257"/>
      <c r="D29" s="257"/>
      <c r="E29" s="257"/>
      <c r="F29" s="257"/>
      <c r="G29" s="257"/>
      <c r="H29" s="257"/>
    </row>
    <row r="30" spans="1:8" ht="15">
      <c r="A30" s="256"/>
      <c r="B30" s="256"/>
      <c r="C30" s="257"/>
      <c r="D30" s="257"/>
      <c r="E30" s="257"/>
      <c r="F30" s="257"/>
      <c r="G30" s="257"/>
      <c r="H30" s="257"/>
    </row>
    <row r="31" spans="1:8" ht="16.5">
      <c r="A31" s="258" t="s">
        <v>662</v>
      </c>
      <c r="B31" s="254"/>
      <c r="C31" s="259">
        <f>SUM('TÖBB ÉVES'!C7:C30)</f>
        <v>0</v>
      </c>
      <c r="D31" s="259">
        <f>SUM('TÖBB ÉVES'!D7:D30)</f>
        <v>0</v>
      </c>
      <c r="E31" s="259">
        <f>SUM('TÖBB ÉVES'!E7:E30)</f>
        <v>0</v>
      </c>
      <c r="F31" s="259">
        <f>SUM('TÖBB ÉVES'!F7:F29)</f>
        <v>0</v>
      </c>
      <c r="G31" s="259">
        <f>SUM('TÖBB ÉVES'!G7:G30)</f>
        <v>0</v>
      </c>
      <c r="H31" s="259">
        <f>SUM('TÖBB ÉVES'!H7:H30)</f>
        <v>0</v>
      </c>
    </row>
  </sheetData>
  <sheetProtection selectLockedCells="1" selectUnlockedCells="1"/>
  <mergeCells count="2">
    <mergeCell ref="A2:H2"/>
    <mergeCell ref="A3:H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6" zoomScaleNormal="76" zoomScalePageLayoutView="0" workbookViewId="0" topLeftCell="A1">
      <selection activeCell="E7" sqref="E7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14" ht="15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5" ht="27" customHeight="1">
      <c r="A2" s="291" t="s">
        <v>94</v>
      </c>
      <c r="B2" s="291"/>
      <c r="C2" s="291"/>
      <c r="D2" s="291"/>
      <c r="E2" s="291"/>
    </row>
    <row r="3" spans="1:5" ht="22.5" customHeight="1">
      <c r="A3" s="292" t="s">
        <v>663</v>
      </c>
      <c r="B3" s="292"/>
      <c r="C3" s="292"/>
      <c r="D3" s="292"/>
      <c r="E3" s="292"/>
    </row>
    <row r="4" ht="18">
      <c r="A4" s="260"/>
    </row>
    <row r="5" ht="15">
      <c r="A5" s="4" t="s">
        <v>310</v>
      </c>
    </row>
    <row r="6" spans="1:5" ht="31.5" customHeight="1">
      <c r="A6" s="261" t="s">
        <v>98</v>
      </c>
      <c r="B6" s="262" t="s">
        <v>309</v>
      </c>
      <c r="C6" s="186" t="s">
        <v>664</v>
      </c>
      <c r="D6" s="186" t="s">
        <v>665</v>
      </c>
      <c r="E6" s="186" t="s">
        <v>666</v>
      </c>
    </row>
    <row r="7" spans="1:5" ht="15" customHeight="1">
      <c r="A7" s="263"/>
      <c r="B7" s="5"/>
      <c r="C7" s="5"/>
      <c r="D7" s="5"/>
      <c r="E7" s="5"/>
    </row>
    <row r="8" spans="1:5" ht="15" customHeight="1">
      <c r="A8" s="263"/>
      <c r="B8" s="5"/>
      <c r="C8" s="5"/>
      <c r="D8" s="5"/>
      <c r="E8" s="5"/>
    </row>
    <row r="9" spans="1:5" ht="15" customHeight="1">
      <c r="A9" s="263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  <row r="11" spans="1:5" ht="15" customHeight="1">
      <c r="A11" s="264" t="s">
        <v>667</v>
      </c>
      <c r="B11" s="232" t="s">
        <v>165</v>
      </c>
      <c r="C11" s="5">
        <v>885000</v>
      </c>
      <c r="D11" s="5">
        <v>35000</v>
      </c>
      <c r="E11" s="5">
        <v>800000</v>
      </c>
    </row>
    <row r="12" spans="1:5" ht="15" customHeight="1">
      <c r="A12" s="264"/>
      <c r="B12" s="5"/>
      <c r="C12" s="5"/>
      <c r="D12" s="5"/>
      <c r="E12" s="5"/>
    </row>
    <row r="13" spans="1:5" ht="15" customHeight="1">
      <c r="A13" s="264"/>
      <c r="B13" s="5"/>
      <c r="C13" s="5"/>
      <c r="D13" s="5"/>
      <c r="E13" s="5"/>
    </row>
    <row r="14" spans="1:5" ht="15" customHeight="1">
      <c r="A14" s="265"/>
      <c r="B14" s="5"/>
      <c r="C14" s="5"/>
      <c r="D14" s="5"/>
      <c r="E14" s="5"/>
    </row>
    <row r="15" spans="1:5" ht="15" customHeight="1">
      <c r="A15" s="265"/>
      <c r="B15" s="5"/>
      <c r="C15" s="5"/>
      <c r="D15" s="5"/>
      <c r="E15" s="5"/>
    </row>
    <row r="16" spans="1:5" ht="15" customHeight="1">
      <c r="A16" s="264" t="s">
        <v>668</v>
      </c>
      <c r="B16" s="182" t="s">
        <v>214</v>
      </c>
      <c r="C16" s="5"/>
      <c r="D16" s="5"/>
      <c r="E16" s="5"/>
    </row>
    <row r="17" spans="1:5" ht="15" customHeight="1">
      <c r="A17" s="202" t="s">
        <v>592</v>
      </c>
      <c r="B17" s="202" t="s">
        <v>139</v>
      </c>
      <c r="C17" s="5"/>
      <c r="D17" s="5"/>
      <c r="E17" s="5"/>
    </row>
    <row r="18" spans="1:5" ht="15" customHeight="1">
      <c r="A18" s="202" t="s">
        <v>593</v>
      </c>
      <c r="B18" s="202" t="s">
        <v>139</v>
      </c>
      <c r="C18" s="5"/>
      <c r="D18" s="5"/>
      <c r="E18" s="5"/>
    </row>
    <row r="19" spans="1:5" ht="15" customHeight="1">
      <c r="A19" s="202" t="s">
        <v>594</v>
      </c>
      <c r="B19" s="202" t="s">
        <v>139</v>
      </c>
      <c r="C19" s="5"/>
      <c r="D19" s="5"/>
      <c r="E19" s="5"/>
    </row>
    <row r="20" spans="1:5" ht="15" customHeight="1">
      <c r="A20" s="202" t="s">
        <v>595</v>
      </c>
      <c r="B20" s="202" t="s">
        <v>139</v>
      </c>
      <c r="C20" s="5"/>
      <c r="D20" s="5"/>
      <c r="E20" s="5"/>
    </row>
    <row r="21" spans="1:5" ht="15" customHeight="1">
      <c r="A21" s="202" t="s">
        <v>146</v>
      </c>
      <c r="B21" s="266" t="s">
        <v>147</v>
      </c>
      <c r="C21" s="5">
        <v>1145000</v>
      </c>
      <c r="D21" s="5">
        <v>45000</v>
      </c>
      <c r="E21" s="5">
        <v>1100000</v>
      </c>
    </row>
    <row r="22" spans="1:5" ht="15" customHeight="1">
      <c r="A22" s="202" t="s">
        <v>140</v>
      </c>
      <c r="B22" s="266" t="s">
        <v>141</v>
      </c>
      <c r="C22" s="5">
        <v>15000000</v>
      </c>
      <c r="D22" s="5"/>
      <c r="E22" s="5">
        <v>15000000</v>
      </c>
    </row>
    <row r="23" spans="1:5" ht="15" customHeight="1">
      <c r="A23" s="265"/>
      <c r="B23" s="5"/>
      <c r="C23" s="5"/>
      <c r="D23" s="5"/>
      <c r="E23" s="5"/>
    </row>
    <row r="24" spans="1:5" ht="15" customHeight="1">
      <c r="A24" s="264" t="s">
        <v>669</v>
      </c>
      <c r="B24" s="10" t="s">
        <v>670</v>
      </c>
      <c r="C24" s="5">
        <f>SUM(KÖZVETETT!C21:C23)</f>
        <v>16145000</v>
      </c>
      <c r="D24" s="5">
        <f>SUM(KÖZVETETT!D21:D22)</f>
        <v>45000</v>
      </c>
      <c r="E24" s="5">
        <f>SUM(KÖZVETETT!E21:E22)</f>
        <v>16100000</v>
      </c>
    </row>
    <row r="25" spans="1:5" ht="15" customHeight="1">
      <c r="A25" s="264"/>
      <c r="B25" s="5" t="s">
        <v>159</v>
      </c>
      <c r="C25" s="5"/>
      <c r="D25" s="5"/>
      <c r="E25" s="5"/>
    </row>
    <row r="26" spans="1:5" ht="15" customHeight="1">
      <c r="A26" s="264"/>
      <c r="B26" s="5" t="s">
        <v>210</v>
      </c>
      <c r="C26" s="5"/>
      <c r="D26" s="5"/>
      <c r="E26" s="5"/>
    </row>
    <row r="27" spans="1:5" ht="15" customHeight="1">
      <c r="A27" s="265"/>
      <c r="B27" s="5"/>
      <c r="C27" s="5"/>
      <c r="D27" s="5"/>
      <c r="E27" s="5"/>
    </row>
    <row r="28" spans="1:5" ht="15" customHeight="1">
      <c r="A28" s="265"/>
      <c r="B28" s="5"/>
      <c r="C28" s="5"/>
      <c r="D28" s="5"/>
      <c r="E28" s="5"/>
    </row>
    <row r="29" spans="1:5" ht="15" customHeight="1">
      <c r="A29" s="264" t="s">
        <v>671</v>
      </c>
      <c r="B29" s="10" t="s">
        <v>672</v>
      </c>
      <c r="C29" s="5"/>
      <c r="D29" s="5"/>
      <c r="E29" s="5"/>
    </row>
    <row r="30" spans="1:5" ht="15" customHeight="1">
      <c r="A30" s="264"/>
      <c r="B30" s="5"/>
      <c r="C30" s="5"/>
      <c r="D30" s="5"/>
      <c r="E30" s="5"/>
    </row>
    <row r="31" spans="1:5" ht="15" customHeight="1">
      <c r="A31" s="264"/>
      <c r="B31" s="5"/>
      <c r="C31" s="5"/>
      <c r="D31" s="5"/>
      <c r="E31" s="5"/>
    </row>
    <row r="32" spans="1:5" ht="15" customHeight="1">
      <c r="A32" s="265"/>
      <c r="B32" s="5"/>
      <c r="C32" s="5"/>
      <c r="D32" s="5"/>
      <c r="E32" s="5"/>
    </row>
    <row r="33" spans="1:5" ht="15" customHeight="1">
      <c r="A33" s="265"/>
      <c r="B33" s="5"/>
      <c r="C33" s="5"/>
      <c r="D33" s="5"/>
      <c r="E33" s="5"/>
    </row>
    <row r="34" spans="1:5" ht="15" customHeight="1">
      <c r="A34" s="264" t="s">
        <v>673</v>
      </c>
      <c r="B34" s="10"/>
      <c r="C34" s="5"/>
      <c r="D34" s="5"/>
      <c r="E34" s="5"/>
    </row>
  </sheetData>
  <sheetProtection selectLockedCells="1" selectUnlockedCells="1"/>
  <mergeCells count="2">
    <mergeCell ref="A2:E2"/>
    <mergeCell ref="A3:E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76" zoomScaleNormal="76" zoomScalePageLayoutView="0" workbookViewId="0" topLeftCell="A1">
      <selection activeCell="Q26" sqref="Q26"/>
    </sheetView>
  </sheetViews>
  <sheetFormatPr defaultColWidth="9.140625" defaultRowHeight="15"/>
  <cols>
    <col min="1" max="1" width="3.7109375" style="0" customWidth="1"/>
    <col min="2" max="2" width="30.7109375" style="0" customWidth="1"/>
    <col min="3" max="3" width="9.421875" style="0" customWidth="1"/>
    <col min="4" max="4" width="10.57421875" style="0" customWidth="1"/>
    <col min="5" max="5" width="8.00390625" style="0" customWidth="1"/>
    <col min="6" max="6" width="3.7109375" style="0" customWidth="1"/>
    <col min="7" max="7" width="27.421875" style="0" customWidth="1"/>
    <col min="8" max="8" width="9.7109375" style="0" customWidth="1"/>
    <col min="9" max="9" width="9.8515625" style="0" customWidth="1"/>
    <col min="10" max="10" width="10.421875" style="0" customWidth="1"/>
    <col min="11" max="11" width="11.00390625" style="0" customWidth="1"/>
    <col min="13" max="13" width="10.140625" style="0" customWidth="1"/>
  </cols>
  <sheetData>
    <row r="1" spans="1:10" ht="15">
      <c r="A1" s="14"/>
      <c r="H1" s="15"/>
      <c r="J1" s="16" t="s">
        <v>24</v>
      </c>
    </row>
    <row r="2" spans="1:10" ht="14.25" customHeight="1">
      <c r="A2" s="273" t="s">
        <v>25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5" customHeight="1">
      <c r="A3" s="274" t="s">
        <v>26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15" customHeight="1">
      <c r="A4" s="275" t="s">
        <v>27</v>
      </c>
      <c r="B4" s="276" t="s">
        <v>28</v>
      </c>
      <c r="C4" s="277" t="s">
        <v>29</v>
      </c>
      <c r="D4" s="278" t="s">
        <v>30</v>
      </c>
      <c r="E4" s="278"/>
      <c r="F4" s="279" t="s">
        <v>27</v>
      </c>
      <c r="G4" s="280" t="s">
        <v>28</v>
      </c>
      <c r="H4" s="277" t="s">
        <v>29</v>
      </c>
      <c r="I4" s="281" t="s">
        <v>30</v>
      </c>
      <c r="J4" s="281"/>
    </row>
    <row r="5" spans="1:10" ht="38.25">
      <c r="A5" s="275"/>
      <c r="B5" s="276"/>
      <c r="C5" s="277"/>
      <c r="D5" s="17" t="s">
        <v>31</v>
      </c>
      <c r="E5" s="18" t="s">
        <v>32</v>
      </c>
      <c r="F5" s="279"/>
      <c r="G5" s="280"/>
      <c r="H5" s="277"/>
      <c r="I5" s="17" t="s">
        <v>31</v>
      </c>
      <c r="J5" s="19" t="s">
        <v>32</v>
      </c>
    </row>
    <row r="6" spans="1:10" ht="15" customHeight="1">
      <c r="A6" s="20" t="s">
        <v>33</v>
      </c>
      <c r="B6" s="21" t="s">
        <v>34</v>
      </c>
      <c r="C6" s="22"/>
      <c r="D6" s="22"/>
      <c r="E6" s="23"/>
      <c r="F6" s="24" t="s">
        <v>35</v>
      </c>
      <c r="G6" s="21" t="s">
        <v>36</v>
      </c>
      <c r="H6" s="22"/>
      <c r="I6" s="25"/>
      <c r="J6" s="26"/>
    </row>
    <row r="7" spans="1:10" ht="15" customHeight="1">
      <c r="A7" s="27" t="s">
        <v>37</v>
      </c>
      <c r="B7" s="28" t="s">
        <v>38</v>
      </c>
      <c r="C7" s="8">
        <v>1800000</v>
      </c>
      <c r="D7" s="8">
        <v>1100000</v>
      </c>
      <c r="E7" s="29">
        <v>700000</v>
      </c>
      <c r="F7" s="30" t="s">
        <v>37</v>
      </c>
      <c r="G7" s="28" t="s">
        <v>39</v>
      </c>
      <c r="H7" s="31">
        <v>16035800</v>
      </c>
      <c r="I7" s="31">
        <v>16035800</v>
      </c>
      <c r="J7" s="32">
        <v>0</v>
      </c>
    </row>
    <row r="8" spans="1:10" ht="15" customHeight="1">
      <c r="A8" s="27" t="s">
        <v>40</v>
      </c>
      <c r="B8" s="28" t="s">
        <v>41</v>
      </c>
      <c r="C8" s="8">
        <v>16150000</v>
      </c>
      <c r="D8" s="8">
        <v>16150000</v>
      </c>
      <c r="E8" s="29">
        <v>0</v>
      </c>
      <c r="F8" s="30" t="s">
        <v>40</v>
      </c>
      <c r="G8" s="28" t="s">
        <v>42</v>
      </c>
      <c r="H8" s="8">
        <v>2870000</v>
      </c>
      <c r="I8" s="8">
        <v>2870000</v>
      </c>
      <c r="J8" s="32">
        <v>0</v>
      </c>
    </row>
    <row r="9" spans="1:10" ht="15" customHeight="1">
      <c r="A9" s="27" t="s">
        <v>43</v>
      </c>
      <c r="B9" s="28" t="s">
        <v>44</v>
      </c>
      <c r="C9" s="8">
        <v>11457792</v>
      </c>
      <c r="D9" s="8">
        <v>11457792</v>
      </c>
      <c r="E9" s="29">
        <v>0</v>
      </c>
      <c r="F9" s="30" t="s">
        <v>45</v>
      </c>
      <c r="G9" s="28" t="s">
        <v>46</v>
      </c>
      <c r="H9" s="8">
        <v>11092300</v>
      </c>
      <c r="I9" s="8">
        <v>11092300</v>
      </c>
      <c r="J9" s="32">
        <v>0</v>
      </c>
    </row>
    <row r="10" spans="1:10" ht="15" customHeight="1">
      <c r="A10" s="27" t="s">
        <v>47</v>
      </c>
      <c r="B10" s="28" t="s">
        <v>48</v>
      </c>
      <c r="C10" s="8">
        <v>6018700</v>
      </c>
      <c r="D10" s="8">
        <v>6018700</v>
      </c>
      <c r="E10" s="29">
        <v>0</v>
      </c>
      <c r="F10" s="30" t="s">
        <v>43</v>
      </c>
      <c r="G10" s="28" t="s">
        <v>49</v>
      </c>
      <c r="H10" s="8">
        <v>1175000</v>
      </c>
      <c r="I10" s="8">
        <v>1175000</v>
      </c>
      <c r="J10" s="32">
        <v>0</v>
      </c>
    </row>
    <row r="11" spans="1:10" ht="15" customHeight="1">
      <c r="A11" s="27" t="s">
        <v>50</v>
      </c>
      <c r="B11" s="28" t="s">
        <v>51</v>
      </c>
      <c r="C11" s="8">
        <v>0</v>
      </c>
      <c r="D11" s="8">
        <v>0</v>
      </c>
      <c r="E11" s="29">
        <v>0</v>
      </c>
      <c r="F11" s="30" t="s">
        <v>47</v>
      </c>
      <c r="G11" s="28" t="s">
        <v>52</v>
      </c>
      <c r="H11" s="8">
        <v>4420019</v>
      </c>
      <c r="I11" s="8">
        <v>4420019</v>
      </c>
      <c r="J11" s="32">
        <v>0</v>
      </c>
    </row>
    <row r="12" spans="1:10" ht="15" customHeight="1">
      <c r="A12" s="27" t="s">
        <v>53</v>
      </c>
      <c r="B12" s="28" t="s">
        <v>54</v>
      </c>
      <c r="C12" s="8">
        <v>0</v>
      </c>
      <c r="D12" s="8">
        <v>0</v>
      </c>
      <c r="E12" s="29">
        <v>0</v>
      </c>
      <c r="F12" s="30" t="s">
        <v>55</v>
      </c>
      <c r="G12" s="28" t="s">
        <v>56</v>
      </c>
      <c r="H12" s="8"/>
      <c r="I12" s="8"/>
      <c r="J12" s="32">
        <v>0</v>
      </c>
    </row>
    <row r="13" spans="1:10" ht="15" customHeight="1">
      <c r="A13" s="33"/>
      <c r="B13" s="34"/>
      <c r="C13" s="35"/>
      <c r="D13" s="35"/>
      <c r="E13" s="36"/>
      <c r="F13" s="30" t="s">
        <v>57</v>
      </c>
      <c r="G13" s="28" t="s">
        <v>58</v>
      </c>
      <c r="H13" s="8"/>
      <c r="I13" s="8"/>
      <c r="J13" s="32"/>
    </row>
    <row r="14" spans="1:10" ht="15" customHeight="1">
      <c r="A14" s="37"/>
      <c r="B14" s="38" t="s">
        <v>59</v>
      </c>
      <c r="C14" s="39">
        <f>SUM('2.bevétel,kiadás'!C7:C13)</f>
        <v>35426492</v>
      </c>
      <c r="D14" s="39">
        <f>SUM('2.bevétel,kiadás'!D7:D13)</f>
        <v>34726492</v>
      </c>
      <c r="E14" s="40">
        <f>SUM('2.bevétel,kiadás'!E7:E13)</f>
        <v>700000</v>
      </c>
      <c r="F14" s="41"/>
      <c r="G14" s="38" t="s">
        <v>60</v>
      </c>
      <c r="H14" s="39">
        <f>'2.bevétel,kiadás'!H7+'2.bevétel,kiadás'!H8+'2.bevétel,kiadás'!H9+'2.bevétel,kiadás'!H10+'2.bevétel,kiadás'!H11+'2.bevétel,kiadás'!H13</f>
        <v>35593119</v>
      </c>
      <c r="I14" s="39">
        <f>'2.bevétel,kiadás'!I7+'2.bevétel,kiadás'!I8+'2.bevétel,kiadás'!I9+'2.bevétel,kiadás'!I10+'2.bevétel,kiadás'!I11+'2.bevétel,kiadás'!I13</f>
        <v>35593119</v>
      </c>
      <c r="J14" s="42">
        <f>'2.bevétel,kiadás'!J7+'2.bevétel,kiadás'!J8+'2.bevétel,kiadás'!J9+'2.bevétel,kiadás'!J10+'2.bevétel,kiadás'!J11+'2.bevétel,kiadás'!J13</f>
        <v>0</v>
      </c>
    </row>
    <row r="15" spans="1:10" ht="15" customHeight="1">
      <c r="A15" s="43" t="s">
        <v>45</v>
      </c>
      <c r="B15" s="44" t="s">
        <v>61</v>
      </c>
      <c r="C15" s="45">
        <v>0</v>
      </c>
      <c r="D15" s="45">
        <v>0</v>
      </c>
      <c r="E15" s="46">
        <v>0</v>
      </c>
      <c r="F15" s="47" t="s">
        <v>50</v>
      </c>
      <c r="G15" s="44" t="s">
        <v>62</v>
      </c>
      <c r="H15" s="45">
        <v>860000</v>
      </c>
      <c r="I15" s="45">
        <v>860000</v>
      </c>
      <c r="J15" s="48">
        <v>0</v>
      </c>
    </row>
    <row r="16" spans="1:10" ht="15" customHeight="1">
      <c r="A16" s="27" t="s">
        <v>43</v>
      </c>
      <c r="B16" s="28" t="s">
        <v>44</v>
      </c>
      <c r="C16" s="8">
        <v>0</v>
      </c>
      <c r="D16" s="8">
        <v>0</v>
      </c>
      <c r="E16" s="29">
        <v>0</v>
      </c>
      <c r="F16" s="30" t="s">
        <v>53</v>
      </c>
      <c r="G16" s="28" t="s">
        <v>63</v>
      </c>
      <c r="H16" s="8">
        <v>3716288</v>
      </c>
      <c r="I16" s="8">
        <v>3716288</v>
      </c>
      <c r="J16" s="32">
        <v>0</v>
      </c>
    </row>
    <row r="17" spans="1:10" ht="15" customHeight="1">
      <c r="A17" s="27" t="s">
        <v>47</v>
      </c>
      <c r="B17" s="28" t="s">
        <v>64</v>
      </c>
      <c r="C17" s="8">
        <v>0</v>
      </c>
      <c r="D17" s="8">
        <v>0</v>
      </c>
      <c r="E17" s="29">
        <v>0</v>
      </c>
      <c r="F17" s="30" t="s">
        <v>65</v>
      </c>
      <c r="G17" s="28" t="s">
        <v>66</v>
      </c>
      <c r="H17" s="8">
        <v>0</v>
      </c>
      <c r="I17" s="8">
        <v>0</v>
      </c>
      <c r="J17" s="32">
        <v>0</v>
      </c>
    </row>
    <row r="18" spans="1:10" ht="15" customHeight="1">
      <c r="A18" s="27" t="s">
        <v>50</v>
      </c>
      <c r="B18" s="28" t="s">
        <v>67</v>
      </c>
      <c r="C18" s="8">
        <v>0</v>
      </c>
      <c r="D18" s="8">
        <v>0</v>
      </c>
      <c r="E18" s="29">
        <v>0</v>
      </c>
      <c r="F18" s="30" t="s">
        <v>68</v>
      </c>
      <c r="G18" s="28" t="s">
        <v>69</v>
      </c>
      <c r="H18" s="8">
        <v>0</v>
      </c>
      <c r="I18" s="8">
        <v>0</v>
      </c>
      <c r="J18" s="32">
        <v>0</v>
      </c>
    </row>
    <row r="19" spans="1:10" ht="15" customHeight="1">
      <c r="A19" s="27" t="s">
        <v>53</v>
      </c>
      <c r="B19" s="28" t="s">
        <v>54</v>
      </c>
      <c r="C19" s="8">
        <v>0</v>
      </c>
      <c r="D19" s="8">
        <v>0</v>
      </c>
      <c r="E19" s="29">
        <v>0</v>
      </c>
      <c r="F19" s="30" t="s">
        <v>70</v>
      </c>
      <c r="G19" s="28" t="s">
        <v>71</v>
      </c>
      <c r="H19" s="8">
        <v>0</v>
      </c>
      <c r="I19" s="8">
        <v>0</v>
      </c>
      <c r="J19" s="32">
        <v>0</v>
      </c>
    </row>
    <row r="20" spans="1:10" ht="15" customHeight="1">
      <c r="A20" s="33"/>
      <c r="B20" s="34"/>
      <c r="C20" s="35"/>
      <c r="D20" s="35"/>
      <c r="E20" s="36"/>
      <c r="F20" s="30" t="s">
        <v>72</v>
      </c>
      <c r="G20" s="28" t="s">
        <v>73</v>
      </c>
      <c r="H20" s="8">
        <v>0</v>
      </c>
      <c r="I20" s="8">
        <v>0</v>
      </c>
      <c r="J20" s="32">
        <v>0</v>
      </c>
    </row>
    <row r="21" spans="1:10" ht="15" customHeight="1">
      <c r="A21" s="33"/>
      <c r="B21" s="34"/>
      <c r="C21" s="35"/>
      <c r="D21" s="35"/>
      <c r="E21" s="36"/>
      <c r="F21" s="30" t="s">
        <v>55</v>
      </c>
      <c r="G21" s="28" t="s">
        <v>56</v>
      </c>
      <c r="H21" s="8">
        <v>0</v>
      </c>
      <c r="I21" s="31">
        <v>0</v>
      </c>
      <c r="J21" s="32">
        <v>0</v>
      </c>
    </row>
    <row r="22" spans="1:10" ht="15" customHeight="1">
      <c r="A22" s="33"/>
      <c r="B22" s="34"/>
      <c r="C22" s="35"/>
      <c r="D22" s="35"/>
      <c r="E22" s="36"/>
      <c r="F22" s="30" t="s">
        <v>57</v>
      </c>
      <c r="G22" s="28" t="s">
        <v>74</v>
      </c>
      <c r="H22" s="8"/>
      <c r="I22" s="31"/>
      <c r="J22" s="32">
        <v>0</v>
      </c>
    </row>
    <row r="23" spans="1:10" ht="15" customHeight="1">
      <c r="A23" s="49"/>
      <c r="B23" s="17" t="s">
        <v>75</v>
      </c>
      <c r="C23" s="50">
        <f>SUM('2.bevétel,kiadás'!C15:C22)</f>
        <v>0</v>
      </c>
      <c r="D23" s="50">
        <f>SUM('2.bevétel,kiadás'!D15:D22)</f>
        <v>0</v>
      </c>
      <c r="E23" s="51">
        <f>SUM('2.bevétel,kiadás'!E15:E22)</f>
        <v>0</v>
      </c>
      <c r="F23" s="52"/>
      <c r="G23" s="17" t="s">
        <v>76</v>
      </c>
      <c r="H23" s="50">
        <f>SUM('2.bevétel,kiadás'!H15:H22)</f>
        <v>4576288</v>
      </c>
      <c r="I23" s="50">
        <f>SUM('2.bevétel,kiadás'!I15:I22)</f>
        <v>4576288</v>
      </c>
      <c r="J23" s="53">
        <f>SUM('2.bevétel,kiadás'!J15:J22)</f>
        <v>0</v>
      </c>
    </row>
    <row r="24" spans="1:10" ht="15" customHeight="1">
      <c r="A24" s="54"/>
      <c r="B24" s="55" t="s">
        <v>77</v>
      </c>
      <c r="C24" s="56">
        <f>'2.bevétel,kiadás'!C14+'2.bevétel,kiadás'!C23</f>
        <v>35426492</v>
      </c>
      <c r="D24" s="56">
        <f>'2.bevétel,kiadás'!D14+'2.bevétel,kiadás'!D23</f>
        <v>34726492</v>
      </c>
      <c r="E24" s="57">
        <f>'2.bevétel,kiadás'!E14+'2.bevétel,kiadás'!E23</f>
        <v>700000</v>
      </c>
      <c r="F24" s="58"/>
      <c r="G24" s="55" t="s">
        <v>78</v>
      </c>
      <c r="H24" s="56">
        <f>'2.bevétel,kiadás'!H14+'2.bevétel,kiadás'!H23</f>
        <v>40169407</v>
      </c>
      <c r="I24" s="56">
        <f>'2.bevétel,kiadás'!I14+'2.bevétel,kiadás'!I23</f>
        <v>40169407</v>
      </c>
      <c r="J24" s="59">
        <f>'2.bevétel,kiadás'!J14+'2.bevétel,kiadás'!J23</f>
        <v>0</v>
      </c>
    </row>
    <row r="25" spans="1:10" ht="25.5" customHeight="1">
      <c r="A25" s="54"/>
      <c r="B25" s="55" t="s">
        <v>79</v>
      </c>
      <c r="C25" s="56">
        <f>IF('2.bevétel,kiadás'!H24&gt;'2.bevétel,kiadás'!C24,'2.bevétel,kiadás'!C24-'2.bevétel,kiadás'!H24,0)</f>
        <v>-4742915</v>
      </c>
      <c r="D25" s="56">
        <f>IF('2.bevétel,kiadás'!I24&gt;'2.bevétel,kiadás'!D24,'2.bevétel,kiadás'!D24-'2.bevétel,kiadás'!I24,0)</f>
        <v>-5442915</v>
      </c>
      <c r="E25" s="57">
        <f>IF('2.bevétel,kiadás'!J24&gt;'2.bevétel,kiadás'!E24,'2.bevétel,kiadás'!E24-'2.bevétel,kiadás'!J24,0)</f>
        <v>0</v>
      </c>
      <c r="F25" s="58"/>
      <c r="G25" s="55" t="s">
        <v>80</v>
      </c>
      <c r="H25" s="56">
        <f>IF('2.bevétel,kiadás'!C24&gt;'2.bevétel,kiadás'!H24,'2.bevétel,kiadás'!C24-'2.bevétel,kiadás'!H24,0)</f>
        <v>0</v>
      </c>
      <c r="I25" s="56">
        <f>IF('2.bevétel,kiadás'!D24&gt;'2.bevétel,kiadás'!I24,'2.bevétel,kiadás'!D24-'2.bevétel,kiadás'!I24,0)</f>
        <v>0</v>
      </c>
      <c r="J25" s="59"/>
    </row>
    <row r="26" spans="1:10" ht="25.5" customHeight="1">
      <c r="A26" s="282" t="s">
        <v>65</v>
      </c>
      <c r="B26" s="44" t="s">
        <v>81</v>
      </c>
      <c r="C26" s="45">
        <v>4742915</v>
      </c>
      <c r="D26" s="45">
        <v>5442915</v>
      </c>
      <c r="E26" s="46">
        <v>0</v>
      </c>
      <c r="F26" s="61"/>
      <c r="G26" s="62"/>
      <c r="H26" s="63"/>
      <c r="I26" s="64"/>
      <c r="J26" s="65"/>
    </row>
    <row r="27" spans="1:10" ht="27" customHeight="1">
      <c r="A27" s="282"/>
      <c r="B27" s="66" t="s">
        <v>82</v>
      </c>
      <c r="C27" s="67">
        <v>23578791</v>
      </c>
      <c r="D27" s="67">
        <v>22878791</v>
      </c>
      <c r="E27" s="68">
        <v>0</v>
      </c>
      <c r="F27" s="69"/>
      <c r="G27" s="70"/>
      <c r="H27" s="71"/>
      <c r="I27" s="72"/>
      <c r="J27" s="73"/>
    </row>
    <row r="28" spans="1:10" ht="15" customHeight="1">
      <c r="A28" s="283" t="s">
        <v>68</v>
      </c>
      <c r="B28" s="74" t="s">
        <v>83</v>
      </c>
      <c r="C28" s="75">
        <v>0</v>
      </c>
      <c r="D28" s="75">
        <v>0</v>
      </c>
      <c r="E28" s="76">
        <v>0</v>
      </c>
      <c r="F28" s="284" t="s">
        <v>84</v>
      </c>
      <c r="G28" s="74" t="s">
        <v>85</v>
      </c>
      <c r="H28" s="75">
        <v>3058312</v>
      </c>
      <c r="I28" s="75">
        <v>3058312</v>
      </c>
      <c r="J28" s="78">
        <v>0</v>
      </c>
    </row>
    <row r="29" spans="1:10" ht="21" customHeight="1">
      <c r="A29" s="283"/>
      <c r="B29" s="79" t="s">
        <v>86</v>
      </c>
      <c r="C29" s="80">
        <v>0</v>
      </c>
      <c r="D29" s="80">
        <v>0</v>
      </c>
      <c r="E29" s="81">
        <v>0</v>
      </c>
      <c r="F29" s="284"/>
      <c r="G29" s="79" t="s">
        <v>87</v>
      </c>
      <c r="H29" s="80">
        <v>20520479</v>
      </c>
      <c r="I29" s="80">
        <v>20520479</v>
      </c>
      <c r="J29" s="82">
        <v>0</v>
      </c>
    </row>
    <row r="30" spans="1:10" ht="30.75" customHeight="1">
      <c r="A30" s="60"/>
      <c r="B30" s="83" t="s">
        <v>88</v>
      </c>
      <c r="C30" s="84">
        <f>'2.bevétel,kiadás'!C14+'2.bevétel,kiadás'!C26+'2.bevétel,kiadás'!C28</f>
        <v>40169407</v>
      </c>
      <c r="D30" s="84">
        <f>'2.bevétel,kiadás'!D14+'2.bevétel,kiadás'!D26+'2.bevétel,kiadás'!D28</f>
        <v>40169407</v>
      </c>
      <c r="E30" s="85">
        <f>'2.bevétel,kiadás'!E14+'2.bevétel,kiadás'!E26+'2.bevétel,kiadás'!E28</f>
        <v>700000</v>
      </c>
      <c r="F30" s="86"/>
      <c r="G30" s="83" t="s">
        <v>89</v>
      </c>
      <c r="H30" s="84">
        <f>'2.bevétel,kiadás'!H14+'2.bevétel,kiadás'!H26+'2.bevétel,kiadás'!H28</f>
        <v>38651431</v>
      </c>
      <c r="I30" s="84">
        <f>'2.bevétel,kiadás'!I14+'2.bevétel,kiadás'!I26+'2.bevétel,kiadás'!I28</f>
        <v>38651431</v>
      </c>
      <c r="J30" s="87">
        <f>'2.bevétel,kiadás'!J14+'2.bevétel,kiadás'!J26+'2.bevétel,kiadás'!J28</f>
        <v>0</v>
      </c>
    </row>
    <row r="31" spans="1:10" ht="27" customHeight="1">
      <c r="A31" s="54"/>
      <c r="B31" s="55" t="s">
        <v>90</v>
      </c>
      <c r="C31" s="56">
        <f>'2.bevétel,kiadás'!C23+'2.bevétel,kiadás'!C27+'2.bevétel,kiadás'!C29</f>
        <v>23578791</v>
      </c>
      <c r="D31" s="56">
        <f>'2.bevétel,kiadás'!D23+'2.bevétel,kiadás'!D27+'2.bevétel,kiadás'!D29</f>
        <v>22878791</v>
      </c>
      <c r="E31" s="57">
        <f>'2.bevétel,kiadás'!E23+'2.bevétel,kiadás'!E27+'2.bevétel,kiadás'!E29</f>
        <v>0</v>
      </c>
      <c r="F31" s="77"/>
      <c r="G31" s="55" t="s">
        <v>91</v>
      </c>
      <c r="H31" s="56">
        <f>'2.bevétel,kiadás'!H23+'2.bevétel,kiadás'!H27+'2.bevétel,kiadás'!H29</f>
        <v>25096767</v>
      </c>
      <c r="I31" s="56">
        <f>'2.bevétel,kiadás'!I23+'2.bevétel,kiadás'!I27+'2.bevétel,kiadás'!I29</f>
        <v>25096767</v>
      </c>
      <c r="J31" s="59">
        <f>'2.bevétel,kiadás'!J23+'2.bevétel,kiadás'!J27+'2.bevétel,kiadás'!J29</f>
        <v>0</v>
      </c>
    </row>
    <row r="32" spans="1:11" ht="25.5" customHeight="1">
      <c r="A32" s="88"/>
      <c r="B32" s="89" t="s">
        <v>92</v>
      </c>
      <c r="C32" s="90">
        <f>SUM('2.bevétel,kiadás'!C30:C31)</f>
        <v>63748198</v>
      </c>
      <c r="D32" s="90">
        <f>SUM('2.bevétel,kiadás'!D30:D31)</f>
        <v>63048198</v>
      </c>
      <c r="E32" s="91">
        <f>SUM('2.bevétel,kiadás'!E30:E31)</f>
        <v>700000</v>
      </c>
      <c r="F32" s="92"/>
      <c r="G32" s="89" t="s">
        <v>93</v>
      </c>
      <c r="H32" s="90">
        <f>SUM('2.bevétel,kiadás'!H30:H31)</f>
        <v>63748198</v>
      </c>
      <c r="I32" s="90">
        <f>SUM('2.bevétel,kiadás'!I30:I31)</f>
        <v>63748198</v>
      </c>
      <c r="J32" s="93">
        <f>SUM('2.bevétel,kiadás'!J30:J31)</f>
        <v>0</v>
      </c>
      <c r="K32" s="94"/>
    </row>
  </sheetData>
  <sheetProtection selectLockedCells="1" selectUnlockedCells="1"/>
  <mergeCells count="13">
    <mergeCell ref="A26:A27"/>
    <mergeCell ref="A28:A29"/>
    <mergeCell ref="F28:F29"/>
    <mergeCell ref="A2:J2"/>
    <mergeCell ref="A3:J3"/>
    <mergeCell ref="A4:A5"/>
    <mergeCell ref="B4:B5"/>
    <mergeCell ref="C4:C5"/>
    <mergeCell ref="D4:E4"/>
    <mergeCell ref="F4:F5"/>
    <mergeCell ref="G4:G5"/>
    <mergeCell ref="H4:H5"/>
    <mergeCell ref="I4:J4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76" zoomScaleNormal="76" zoomScalePageLayoutView="0" workbookViewId="0" topLeftCell="E1">
      <selection activeCell="D52" sqref="D52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4" ht="15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30" customHeight="1">
      <c r="A2" s="299" t="s">
        <v>94</v>
      </c>
      <c r="B2" s="299"/>
      <c r="C2" s="299"/>
      <c r="D2" s="299"/>
      <c r="E2" s="299"/>
      <c r="F2" s="299"/>
      <c r="G2" s="299"/>
      <c r="H2" s="299"/>
      <c r="I2" s="299"/>
      <c r="J2" s="299"/>
      <c r="K2" s="243"/>
      <c r="L2" s="243"/>
      <c r="M2" s="243"/>
      <c r="N2" s="243"/>
    </row>
    <row r="3" spans="1:9" ht="43.5" customHeight="1">
      <c r="A3" s="292" t="s">
        <v>674</v>
      </c>
      <c r="B3" s="292"/>
      <c r="C3" s="292"/>
      <c r="D3" s="292"/>
      <c r="E3" s="292"/>
      <c r="F3" s="292"/>
      <c r="G3" s="292"/>
      <c r="H3" s="292"/>
      <c r="I3" s="292"/>
    </row>
    <row r="5" ht="26.25">
      <c r="A5" s="267" t="s">
        <v>675</v>
      </c>
    </row>
    <row r="6" ht="26.25">
      <c r="A6" s="268" t="s">
        <v>676</v>
      </c>
    </row>
    <row r="7" ht="15">
      <c r="A7" s="268" t="s">
        <v>677</v>
      </c>
    </row>
    <row r="8" ht="15">
      <c r="A8" s="269" t="s">
        <v>678</v>
      </c>
    </row>
    <row r="10" ht="15.75">
      <c r="A10" s="195" t="s">
        <v>402</v>
      </c>
    </row>
    <row r="11" ht="15.75">
      <c r="A11" s="195" t="s">
        <v>403</v>
      </c>
    </row>
    <row r="12" ht="15.75">
      <c r="A12" s="196" t="s">
        <v>381</v>
      </c>
    </row>
    <row r="13" ht="15.75">
      <c r="A13" s="196" t="s">
        <v>382</v>
      </c>
    </row>
    <row r="14" ht="15.75">
      <c r="A14" s="196" t="s">
        <v>383</v>
      </c>
    </row>
    <row r="15" ht="15.75">
      <c r="A15" s="196" t="s">
        <v>384</v>
      </c>
    </row>
    <row r="16" ht="15.75">
      <c r="A16" s="196" t="s">
        <v>385</v>
      </c>
    </row>
    <row r="17" ht="15.75">
      <c r="A17" s="196" t="s">
        <v>386</v>
      </c>
    </row>
    <row r="18" ht="15.75">
      <c r="A18" s="196"/>
    </row>
    <row r="19" ht="15">
      <c r="A19" s="4" t="s">
        <v>679</v>
      </c>
    </row>
    <row r="20" spans="1:10" ht="78.75" customHeight="1">
      <c r="A20" s="163" t="s">
        <v>98</v>
      </c>
      <c r="B20" s="164" t="s">
        <v>309</v>
      </c>
      <c r="C20" s="165" t="s">
        <v>680</v>
      </c>
      <c r="D20" s="165" t="s">
        <v>681</v>
      </c>
      <c r="E20" s="165" t="s">
        <v>682</v>
      </c>
      <c r="F20" s="165" t="s">
        <v>683</v>
      </c>
      <c r="G20" s="165" t="s">
        <v>369</v>
      </c>
      <c r="H20" s="165" t="s">
        <v>370</v>
      </c>
      <c r="I20" s="165" t="s">
        <v>684</v>
      </c>
      <c r="J20" s="165" t="s">
        <v>685</v>
      </c>
    </row>
    <row r="21" spans="1:10" ht="15">
      <c r="A21" s="175" t="s">
        <v>224</v>
      </c>
      <c r="B21" s="145" t="s">
        <v>225</v>
      </c>
      <c r="C21" s="5"/>
      <c r="D21" s="5"/>
      <c r="E21" s="172"/>
      <c r="F21" s="172"/>
      <c r="G21" s="5"/>
      <c r="H21" s="5"/>
      <c r="I21" s="5"/>
      <c r="J21" s="166"/>
    </row>
    <row r="22" spans="1:10" ht="15">
      <c r="A22" s="176" t="s">
        <v>371</v>
      </c>
      <c r="B22" s="176" t="s">
        <v>225</v>
      </c>
      <c r="C22" s="5"/>
      <c r="D22" s="5"/>
      <c r="E22" s="5"/>
      <c r="F22" s="5"/>
      <c r="G22" s="5"/>
      <c r="H22" s="5"/>
      <c r="I22" s="5"/>
      <c r="J22" s="166"/>
    </row>
    <row r="23" spans="1:10" ht="15">
      <c r="A23" s="177" t="s">
        <v>226</v>
      </c>
      <c r="B23" s="145" t="s">
        <v>227</v>
      </c>
      <c r="C23" s="5"/>
      <c r="D23" s="5"/>
      <c r="E23" s="5"/>
      <c r="F23" s="5"/>
      <c r="G23" s="5"/>
      <c r="H23" s="5"/>
      <c r="I23" s="5"/>
      <c r="J23" s="166"/>
    </row>
    <row r="24" spans="1:10" ht="15">
      <c r="A24" s="175" t="s">
        <v>372</v>
      </c>
      <c r="B24" s="145" t="s">
        <v>229</v>
      </c>
      <c r="C24" s="5"/>
      <c r="D24" s="5"/>
      <c r="E24" s="5"/>
      <c r="F24" s="5"/>
      <c r="G24" s="5"/>
      <c r="H24" s="5"/>
      <c r="I24" s="5"/>
      <c r="J24" s="166"/>
    </row>
    <row r="25" spans="1:10" ht="15">
      <c r="A25" s="176" t="s">
        <v>371</v>
      </c>
      <c r="B25" s="176" t="s">
        <v>229</v>
      </c>
      <c r="C25" s="5"/>
      <c r="D25" s="5"/>
      <c r="E25" s="5"/>
      <c r="F25" s="5"/>
      <c r="G25" s="5"/>
      <c r="H25" s="5"/>
      <c r="I25" s="5"/>
      <c r="J25" s="166"/>
    </row>
    <row r="26" spans="1:10" ht="15">
      <c r="A26" s="178" t="s">
        <v>230</v>
      </c>
      <c r="B26" s="139" t="s">
        <v>231</v>
      </c>
      <c r="C26" s="5"/>
      <c r="D26" s="5"/>
      <c r="E26" s="5"/>
      <c r="F26" s="5"/>
      <c r="G26" s="5"/>
      <c r="H26" s="5"/>
      <c r="I26" s="5"/>
      <c r="J26" s="166"/>
    </row>
    <row r="27" spans="1:10" ht="15">
      <c r="A27" s="177" t="s">
        <v>373</v>
      </c>
      <c r="B27" s="145" t="s">
        <v>233</v>
      </c>
      <c r="C27" s="5"/>
      <c r="D27" s="5"/>
      <c r="E27" s="5"/>
      <c r="F27" s="5"/>
      <c r="G27" s="5"/>
      <c r="H27" s="5"/>
      <c r="I27" s="5"/>
      <c r="J27" s="166"/>
    </row>
    <row r="28" spans="1:10" ht="15">
      <c r="A28" s="176" t="s">
        <v>374</v>
      </c>
      <c r="B28" s="176" t="s">
        <v>233</v>
      </c>
      <c r="C28" s="5"/>
      <c r="D28" s="5"/>
      <c r="E28" s="5"/>
      <c r="F28" s="5"/>
      <c r="G28" s="5"/>
      <c r="H28" s="5"/>
      <c r="I28" s="5"/>
      <c r="J28" s="166"/>
    </row>
    <row r="29" spans="1:10" ht="15">
      <c r="A29" s="175" t="s">
        <v>234</v>
      </c>
      <c r="B29" s="145" t="s">
        <v>235</v>
      </c>
      <c r="C29" s="5"/>
      <c r="D29" s="5"/>
      <c r="E29" s="5"/>
      <c r="F29" s="5"/>
      <c r="G29" s="5"/>
      <c r="H29" s="5"/>
      <c r="I29" s="5"/>
      <c r="J29" s="166"/>
    </row>
    <row r="30" spans="1:10" ht="15">
      <c r="A30" s="143" t="s">
        <v>375</v>
      </c>
      <c r="B30" s="145" t="s">
        <v>237</v>
      </c>
      <c r="C30" s="166"/>
      <c r="D30" s="166"/>
      <c r="E30" s="166"/>
      <c r="F30" s="166"/>
      <c r="G30" s="166"/>
      <c r="H30" s="166"/>
      <c r="I30" s="166"/>
      <c r="J30" s="166"/>
    </row>
    <row r="31" spans="1:10" ht="15">
      <c r="A31" s="176" t="s">
        <v>376</v>
      </c>
      <c r="B31" s="176" t="s">
        <v>237</v>
      </c>
      <c r="C31" s="166"/>
      <c r="D31" s="166"/>
      <c r="E31" s="166"/>
      <c r="F31" s="166"/>
      <c r="G31" s="166"/>
      <c r="H31" s="166"/>
      <c r="I31" s="166"/>
      <c r="J31" s="166"/>
    </row>
    <row r="32" spans="1:10" ht="15">
      <c r="A32" s="175" t="s">
        <v>238</v>
      </c>
      <c r="B32" s="145" t="s">
        <v>239</v>
      </c>
      <c r="C32" s="166"/>
      <c r="D32" s="166"/>
      <c r="E32" s="166"/>
      <c r="F32" s="166"/>
      <c r="G32" s="166"/>
      <c r="H32" s="166"/>
      <c r="I32" s="166"/>
      <c r="J32" s="166"/>
    </row>
    <row r="33" spans="1:10" ht="15">
      <c r="A33" s="179" t="s">
        <v>240</v>
      </c>
      <c r="B33" s="139" t="s">
        <v>241</v>
      </c>
      <c r="C33" s="166"/>
      <c r="D33" s="166"/>
      <c r="E33" s="166"/>
      <c r="F33" s="166"/>
      <c r="G33" s="166"/>
      <c r="H33" s="166"/>
      <c r="I33" s="166"/>
      <c r="J33" s="166"/>
    </row>
    <row r="34" spans="1:10" ht="15">
      <c r="A34" s="177" t="s">
        <v>262</v>
      </c>
      <c r="B34" s="145" t="s">
        <v>263</v>
      </c>
      <c r="C34" s="166"/>
      <c r="D34" s="166"/>
      <c r="E34" s="166"/>
      <c r="F34" s="166"/>
      <c r="G34" s="166"/>
      <c r="H34" s="166"/>
      <c r="I34" s="166"/>
      <c r="J34" s="166"/>
    </row>
    <row r="35" spans="1:10" ht="15">
      <c r="A35" s="143" t="s">
        <v>264</v>
      </c>
      <c r="B35" s="145" t="s">
        <v>265</v>
      </c>
      <c r="C35" s="166"/>
      <c r="D35" s="166"/>
      <c r="E35" s="166"/>
      <c r="F35" s="166"/>
      <c r="G35" s="166"/>
      <c r="H35" s="166"/>
      <c r="I35" s="166"/>
      <c r="J35" s="166"/>
    </row>
    <row r="36" spans="1:10" ht="15">
      <c r="A36" s="175" t="s">
        <v>266</v>
      </c>
      <c r="B36" s="145" t="s">
        <v>267</v>
      </c>
      <c r="C36" s="166"/>
      <c r="D36" s="166"/>
      <c r="E36" s="166"/>
      <c r="F36" s="166"/>
      <c r="G36" s="166"/>
      <c r="H36" s="166"/>
      <c r="I36" s="166"/>
      <c r="J36" s="166"/>
    </row>
    <row r="37" spans="1:10" ht="15">
      <c r="A37" s="175" t="s">
        <v>268</v>
      </c>
      <c r="B37" s="145" t="s">
        <v>269</v>
      </c>
      <c r="C37" s="166"/>
      <c r="D37" s="166"/>
      <c r="E37" s="166"/>
      <c r="F37" s="166"/>
      <c r="G37" s="166"/>
      <c r="H37" s="166"/>
      <c r="I37" s="166"/>
      <c r="J37" s="166"/>
    </row>
    <row r="38" spans="1:10" ht="15">
      <c r="A38" s="176" t="s">
        <v>377</v>
      </c>
      <c r="B38" s="176" t="s">
        <v>269</v>
      </c>
      <c r="C38" s="166"/>
      <c r="D38" s="166"/>
      <c r="E38" s="166"/>
      <c r="F38" s="166"/>
      <c r="G38" s="166"/>
      <c r="H38" s="166"/>
      <c r="I38" s="166"/>
      <c r="J38" s="166"/>
    </row>
    <row r="39" spans="1:10" ht="15">
      <c r="A39" s="176" t="s">
        <v>378</v>
      </c>
      <c r="B39" s="176" t="s">
        <v>269</v>
      </c>
      <c r="C39" s="166"/>
      <c r="D39" s="166"/>
      <c r="E39" s="166"/>
      <c r="F39" s="166"/>
      <c r="G39" s="166"/>
      <c r="H39" s="166"/>
      <c r="I39" s="166"/>
      <c r="J39" s="166"/>
    </row>
    <row r="40" spans="1:10" ht="15">
      <c r="A40" s="180" t="s">
        <v>379</v>
      </c>
      <c r="B40" s="180" t="s">
        <v>269</v>
      </c>
      <c r="C40" s="166"/>
      <c r="D40" s="166"/>
      <c r="E40" s="166"/>
      <c r="F40" s="166"/>
      <c r="G40" s="166"/>
      <c r="H40" s="166"/>
      <c r="I40" s="166"/>
      <c r="J40" s="166"/>
    </row>
    <row r="41" spans="1:10" ht="15">
      <c r="A41" s="181" t="s">
        <v>270</v>
      </c>
      <c r="B41" s="182" t="s">
        <v>271</v>
      </c>
      <c r="C41" s="166"/>
      <c r="D41" s="166"/>
      <c r="E41" s="166"/>
      <c r="F41" s="166"/>
      <c r="G41" s="166"/>
      <c r="H41" s="166"/>
      <c r="I41" s="166"/>
      <c r="J41" s="166"/>
    </row>
    <row r="42" spans="1:10" ht="15">
      <c r="A42" s="190"/>
      <c r="B42" s="191"/>
      <c r="C42" s="1"/>
      <c r="D42" s="1"/>
      <c r="E42" s="1"/>
      <c r="F42" s="1"/>
      <c r="G42" s="1"/>
      <c r="H42" s="1"/>
      <c r="I42" s="1"/>
      <c r="J42" s="1"/>
    </row>
    <row r="43" spans="1:10" ht="15">
      <c r="A43" s="190"/>
      <c r="B43" s="191"/>
      <c r="C43" s="1"/>
      <c r="D43" s="1"/>
      <c r="E43" s="1"/>
      <c r="F43" s="1"/>
      <c r="G43" s="1"/>
      <c r="H43" s="1"/>
      <c r="I43" s="1"/>
      <c r="J43" s="1"/>
    </row>
    <row r="44" spans="1:2" ht="15">
      <c r="A44" s="190"/>
      <c r="B44" s="191"/>
    </row>
    <row r="45" spans="1:6" ht="25.5">
      <c r="A45" s="163" t="s">
        <v>98</v>
      </c>
      <c r="B45" s="164" t="s">
        <v>309</v>
      </c>
      <c r="C45" s="165" t="s">
        <v>369</v>
      </c>
      <c r="D45" s="165" t="s">
        <v>370</v>
      </c>
      <c r="E45" s="165" t="s">
        <v>684</v>
      </c>
      <c r="F45" s="165" t="s">
        <v>685</v>
      </c>
    </row>
    <row r="46" spans="1:6" ht="15.75">
      <c r="A46" s="270" t="s">
        <v>380</v>
      </c>
      <c r="B46" s="182"/>
      <c r="C46" s="166"/>
      <c r="D46" s="166"/>
      <c r="E46" s="166"/>
      <c r="F46" s="166"/>
    </row>
    <row r="47" spans="1:6" ht="15.75">
      <c r="A47" s="188" t="s">
        <v>381</v>
      </c>
      <c r="B47" s="182" t="s">
        <v>151</v>
      </c>
      <c r="C47" s="166">
        <v>16100000</v>
      </c>
      <c r="D47" s="166">
        <v>16100000</v>
      </c>
      <c r="E47" s="166">
        <v>16100000</v>
      </c>
      <c r="F47" s="166">
        <v>16200000</v>
      </c>
    </row>
    <row r="48" spans="1:6" ht="31.5">
      <c r="A48" s="188" t="s">
        <v>382</v>
      </c>
      <c r="B48" s="182" t="s">
        <v>672</v>
      </c>
      <c r="C48" s="166">
        <v>500000</v>
      </c>
      <c r="D48" s="166">
        <v>500000</v>
      </c>
      <c r="E48" s="166">
        <v>550000</v>
      </c>
      <c r="F48" s="166">
        <v>550000</v>
      </c>
    </row>
    <row r="49" spans="1:6" ht="15.75">
      <c r="A49" s="188" t="s">
        <v>383</v>
      </c>
      <c r="B49" s="182"/>
      <c r="C49" s="166"/>
      <c r="D49" s="166"/>
      <c r="E49" s="166"/>
      <c r="F49" s="166"/>
    </row>
    <row r="50" spans="1:6" ht="31.5">
      <c r="A50" s="188" t="s">
        <v>384</v>
      </c>
      <c r="B50" s="182"/>
      <c r="C50" s="166"/>
      <c r="D50" s="166"/>
      <c r="E50" s="166"/>
      <c r="F50" s="166"/>
    </row>
    <row r="51" spans="1:6" ht="15.75">
      <c r="A51" s="188" t="s">
        <v>385</v>
      </c>
      <c r="B51" s="182" t="s">
        <v>153</v>
      </c>
      <c r="C51" s="166">
        <v>50000</v>
      </c>
      <c r="D51" s="166">
        <v>50000</v>
      </c>
      <c r="E51" s="166">
        <v>50000</v>
      </c>
      <c r="F51" s="166">
        <v>50000</v>
      </c>
    </row>
    <row r="52" spans="1:6" ht="15.75">
      <c r="A52" s="188" t="s">
        <v>386</v>
      </c>
      <c r="B52" s="182"/>
      <c r="C52" s="166"/>
      <c r="D52" s="166"/>
      <c r="E52" s="166"/>
      <c r="F52" s="166"/>
    </row>
    <row r="53" spans="1:6" ht="15">
      <c r="A53" s="181" t="s">
        <v>387</v>
      </c>
      <c r="B53" s="182"/>
      <c r="C53" s="166">
        <f>SUM(GÖRDÜLŐ!C47:C51)</f>
        <v>16650000</v>
      </c>
      <c r="D53" s="166">
        <f>SUM(GÖRDÜLŐ!D47:D52)</f>
        <v>16650000</v>
      </c>
      <c r="E53" s="166">
        <f>SUM(GÖRDÜLŐ!E47:E52)</f>
        <v>16700000</v>
      </c>
      <c r="F53" s="166">
        <f>SUM(GÖRDÜLŐ!F47:F51)</f>
        <v>16800000</v>
      </c>
    </row>
  </sheetData>
  <sheetProtection selectLockedCells="1" selectUnlockedCells="1"/>
  <mergeCells count="2">
    <mergeCell ref="A2:J2"/>
    <mergeCell ref="A3:I3"/>
  </mergeCells>
  <hyperlinks>
    <hyperlink ref="A33" r:id="rId1" display="Belföldi értékpapírok bevételei 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B5" sqref="AB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7"/>
  <sheetViews>
    <sheetView zoomScale="76" zoomScaleNormal="76" zoomScalePageLayoutView="0" workbookViewId="0" topLeftCell="A1">
      <selection activeCell="C15" sqref="C15"/>
    </sheetView>
  </sheetViews>
  <sheetFormatPr defaultColWidth="9.140625" defaultRowHeight="15"/>
  <cols>
    <col min="1" max="1" width="37.421875" style="95" customWidth="1"/>
    <col min="2" max="2" width="8.00390625" style="95" customWidth="1"/>
    <col min="3" max="3" width="13.7109375" style="95" customWidth="1"/>
    <col min="4" max="4" width="10.8515625" style="95" customWidth="1"/>
    <col min="5" max="5" width="10.421875" style="95" customWidth="1"/>
    <col min="6" max="6" width="14.7109375" style="95" customWidth="1"/>
    <col min="7" max="16384" width="9.140625" style="95" customWidth="1"/>
  </cols>
  <sheetData>
    <row r="2" spans="1:6" ht="15" customHeight="1">
      <c r="A2" s="285" t="s">
        <v>94</v>
      </c>
      <c r="B2" s="285"/>
      <c r="C2" s="285"/>
      <c r="D2" s="285"/>
      <c r="E2" s="285"/>
      <c r="F2" s="285"/>
    </row>
    <row r="3" spans="1:6" ht="15" customHeight="1">
      <c r="A3" s="286" t="s">
        <v>95</v>
      </c>
      <c r="B3" s="286"/>
      <c r="C3" s="286"/>
      <c r="D3" s="286"/>
      <c r="E3" s="286"/>
      <c r="F3" s="286"/>
    </row>
    <row r="4" spans="1:6" ht="18">
      <c r="A4" s="96"/>
      <c r="B4" s="97"/>
      <c r="C4" s="97"/>
      <c r="D4" s="97"/>
      <c r="E4" s="97"/>
      <c r="F4" s="97"/>
    </row>
    <row r="5" spans="1:6" ht="40.5" customHeight="1">
      <c r="A5" s="98" t="s">
        <v>96</v>
      </c>
      <c r="B5" s="287" t="s">
        <v>97</v>
      </c>
      <c r="C5" s="287"/>
      <c r="D5" s="287"/>
      <c r="E5" s="287"/>
      <c r="F5" s="287"/>
    </row>
    <row r="6" spans="1:6" ht="58.5" customHeight="1">
      <c r="A6" s="99" t="s">
        <v>98</v>
      </c>
      <c r="B6" s="99" t="s">
        <v>99</v>
      </c>
      <c r="C6" s="100" t="s">
        <v>31</v>
      </c>
      <c r="D6" s="100" t="s">
        <v>32</v>
      </c>
      <c r="E6" s="100" t="s">
        <v>100</v>
      </c>
      <c r="F6" s="101" t="s">
        <v>101</v>
      </c>
    </row>
    <row r="7" spans="1:6" ht="33" customHeight="1">
      <c r="A7" s="102" t="s">
        <v>102</v>
      </c>
      <c r="B7" s="103" t="s">
        <v>103</v>
      </c>
      <c r="C7" s="104">
        <v>5549992</v>
      </c>
      <c r="D7" s="104"/>
      <c r="E7" s="104"/>
      <c r="F7" s="104">
        <v>5549992</v>
      </c>
    </row>
    <row r="8" spans="1:6" ht="33.75" customHeight="1">
      <c r="A8" s="105" t="s">
        <v>104</v>
      </c>
      <c r="B8" s="103" t="s">
        <v>105</v>
      </c>
      <c r="C8" s="104">
        <v>0</v>
      </c>
      <c r="D8" s="104"/>
      <c r="E8" s="104"/>
      <c r="F8" s="104">
        <v>0</v>
      </c>
    </row>
    <row r="9" spans="1:6" ht="44.25" customHeight="1">
      <c r="A9" s="105" t="s">
        <v>106</v>
      </c>
      <c r="B9" s="103" t="s">
        <v>107</v>
      </c>
      <c r="C9" s="104">
        <v>4107800</v>
      </c>
      <c r="D9" s="104"/>
      <c r="E9" s="104"/>
      <c r="F9" s="104">
        <v>4107800</v>
      </c>
    </row>
    <row r="10" spans="1:6" ht="33.75" customHeight="1">
      <c r="A10" s="105" t="s">
        <v>108</v>
      </c>
      <c r="B10" s="103" t="s">
        <v>109</v>
      </c>
      <c r="C10" s="104">
        <v>1800000</v>
      </c>
      <c r="D10" s="104"/>
      <c r="E10" s="104"/>
      <c r="F10" s="104">
        <v>1800000</v>
      </c>
    </row>
    <row r="11" spans="1:6" ht="27.75" customHeight="1">
      <c r="A11" s="105" t="s">
        <v>110</v>
      </c>
      <c r="B11" s="103" t="s">
        <v>111</v>
      </c>
      <c r="C11" s="104"/>
      <c r="D11" s="104"/>
      <c r="E11" s="104"/>
      <c r="F11" s="104"/>
    </row>
    <row r="12" spans="1:6" ht="31.5" customHeight="1">
      <c r="A12" s="105" t="s">
        <v>112</v>
      </c>
      <c r="B12" s="103" t="s">
        <v>113</v>
      </c>
      <c r="C12" s="104"/>
      <c r="D12" s="104"/>
      <c r="E12" s="104"/>
      <c r="F12" s="104"/>
    </row>
    <row r="13" spans="1:6" ht="29.25" customHeight="1">
      <c r="A13" s="106" t="s">
        <v>114</v>
      </c>
      <c r="B13" s="107" t="s">
        <v>115</v>
      </c>
      <c r="C13" s="108">
        <f>SUM('3.Bevételek'!C7:C12)</f>
        <v>11457792</v>
      </c>
      <c r="D13" s="104"/>
      <c r="E13" s="104"/>
      <c r="F13" s="108">
        <f>SUM('3.Bevételek'!F7:F12)</f>
        <v>11457792</v>
      </c>
    </row>
    <row r="14" spans="1:6" ht="21.75" customHeight="1">
      <c r="A14" s="105" t="s">
        <v>116</v>
      </c>
      <c r="B14" s="103" t="s">
        <v>117</v>
      </c>
      <c r="C14" s="104"/>
      <c r="D14" s="104"/>
      <c r="E14" s="104"/>
      <c r="F14" s="104"/>
    </row>
    <row r="15" spans="1:6" ht="48" customHeight="1">
      <c r="A15" s="105" t="s">
        <v>118</v>
      </c>
      <c r="B15" s="103" t="s">
        <v>119</v>
      </c>
      <c r="C15" s="104"/>
      <c r="D15" s="104"/>
      <c r="E15" s="104"/>
      <c r="F15" s="104"/>
    </row>
    <row r="16" spans="1:6" ht="45" customHeight="1">
      <c r="A16" s="105" t="s">
        <v>120</v>
      </c>
      <c r="B16" s="103" t="s">
        <v>121</v>
      </c>
      <c r="C16" s="104"/>
      <c r="D16" s="104"/>
      <c r="E16" s="104"/>
      <c r="F16" s="104"/>
    </row>
    <row r="17" spans="1:6" ht="44.25" customHeight="1">
      <c r="A17" s="105" t="s">
        <v>122</v>
      </c>
      <c r="B17" s="103" t="s">
        <v>123</v>
      </c>
      <c r="C17" s="104"/>
      <c r="D17" s="104"/>
      <c r="E17" s="104"/>
      <c r="F17" s="104"/>
    </row>
    <row r="18" spans="1:6" ht="29.25" customHeight="1">
      <c r="A18" s="105" t="s">
        <v>124</v>
      </c>
      <c r="B18" s="103" t="s">
        <v>125</v>
      </c>
      <c r="C18" s="104">
        <v>6018700</v>
      </c>
      <c r="D18" s="104"/>
      <c r="E18" s="104"/>
      <c r="F18" s="104">
        <v>6018700</v>
      </c>
    </row>
    <row r="19" spans="1:6" ht="33.75" customHeight="1">
      <c r="A19" s="109" t="s">
        <v>126</v>
      </c>
      <c r="B19" s="110" t="s">
        <v>127</v>
      </c>
      <c r="C19" s="111">
        <f>SUM('3.Bevételek'!C13:C18)</f>
        <v>17476492</v>
      </c>
      <c r="D19" s="104"/>
      <c r="E19" s="104"/>
      <c r="F19" s="111">
        <f>SUM('3.Bevételek'!F13:F18)</f>
        <v>17476492</v>
      </c>
    </row>
    <row r="20" spans="1:6" ht="23.25" customHeight="1">
      <c r="A20" s="105" t="s">
        <v>128</v>
      </c>
      <c r="B20" s="103" t="s">
        <v>129</v>
      </c>
      <c r="C20" s="104"/>
      <c r="D20" s="104"/>
      <c r="E20" s="104"/>
      <c r="F20" s="104"/>
    </row>
    <row r="21" spans="1:6" ht="21.75" customHeight="1">
      <c r="A21" s="105" t="s">
        <v>130</v>
      </c>
      <c r="B21" s="103" t="s">
        <v>131</v>
      </c>
      <c r="C21" s="104"/>
      <c r="D21" s="104"/>
      <c r="E21" s="104"/>
      <c r="F21" s="104"/>
    </row>
    <row r="22" spans="1:6" ht="15">
      <c r="A22" s="106" t="s">
        <v>132</v>
      </c>
      <c r="B22" s="107" t="s">
        <v>133</v>
      </c>
      <c r="C22" s="104"/>
      <c r="D22" s="104"/>
      <c r="E22" s="104"/>
      <c r="F22" s="104"/>
    </row>
    <row r="23" spans="1:6" ht="28.5" customHeight="1">
      <c r="A23" s="105" t="s">
        <v>134</v>
      </c>
      <c r="B23" s="103" t="s">
        <v>135</v>
      </c>
      <c r="C23" s="104"/>
      <c r="D23" s="104"/>
      <c r="E23" s="104"/>
      <c r="F23" s="104"/>
    </row>
    <row r="24" spans="1:6" ht="30.75" customHeight="1">
      <c r="A24" s="105" t="s">
        <v>136</v>
      </c>
      <c r="B24" s="103" t="s">
        <v>137</v>
      </c>
      <c r="C24" s="104"/>
      <c r="D24" s="104"/>
      <c r="E24" s="104"/>
      <c r="F24" s="104"/>
    </row>
    <row r="25" spans="1:6" ht="23.25" customHeight="1">
      <c r="A25" s="105" t="s">
        <v>138</v>
      </c>
      <c r="B25" s="103" t="s">
        <v>139</v>
      </c>
      <c r="C25" s="104"/>
      <c r="D25" s="104"/>
      <c r="E25" s="104"/>
      <c r="F25" s="104"/>
    </row>
    <row r="26" spans="1:6" ht="27.75" customHeight="1">
      <c r="A26" s="105" t="s">
        <v>140</v>
      </c>
      <c r="B26" s="103" t="s">
        <v>141</v>
      </c>
      <c r="C26" s="104">
        <v>15000000</v>
      </c>
      <c r="D26" s="104"/>
      <c r="E26" s="104"/>
      <c r="F26" s="104">
        <v>15000000</v>
      </c>
    </row>
    <row r="27" spans="1:6" ht="20.25" customHeight="1">
      <c r="A27" s="105" t="s">
        <v>142</v>
      </c>
      <c r="B27" s="103" t="s">
        <v>143</v>
      </c>
      <c r="C27" s="104"/>
      <c r="D27" s="104"/>
      <c r="E27" s="104"/>
      <c r="F27" s="104"/>
    </row>
    <row r="28" spans="1:6" ht="28.5" customHeight="1">
      <c r="A28" s="105" t="s">
        <v>144</v>
      </c>
      <c r="B28" s="103" t="s">
        <v>145</v>
      </c>
      <c r="C28" s="104"/>
      <c r="D28" s="104"/>
      <c r="E28" s="104"/>
      <c r="F28" s="104"/>
    </row>
    <row r="29" spans="1:6" ht="20.25" customHeight="1">
      <c r="A29" s="105" t="s">
        <v>146</v>
      </c>
      <c r="B29" s="103" t="s">
        <v>147</v>
      </c>
      <c r="C29" s="104">
        <v>1100000</v>
      </c>
      <c r="D29" s="104"/>
      <c r="E29" s="104"/>
      <c r="F29" s="104">
        <v>1100000</v>
      </c>
    </row>
    <row r="30" spans="1:6" ht="28.5" customHeight="1">
      <c r="A30" s="105" t="s">
        <v>148</v>
      </c>
      <c r="B30" s="103" t="s">
        <v>149</v>
      </c>
      <c r="C30" s="104"/>
      <c r="D30" s="104"/>
      <c r="E30" s="104"/>
      <c r="F30" s="104"/>
    </row>
    <row r="31" spans="1:6" ht="21.75" customHeight="1">
      <c r="A31" s="106" t="s">
        <v>150</v>
      </c>
      <c r="B31" s="107" t="s">
        <v>151</v>
      </c>
      <c r="C31" s="104"/>
      <c r="D31" s="112"/>
      <c r="E31" s="112"/>
      <c r="F31" s="104"/>
    </row>
    <row r="32" spans="1:6" ht="22.5" customHeight="1">
      <c r="A32" s="105" t="s">
        <v>152</v>
      </c>
      <c r="B32" s="103" t="s">
        <v>153</v>
      </c>
      <c r="C32" s="104">
        <v>50000</v>
      </c>
      <c r="D32" s="104"/>
      <c r="E32" s="104"/>
      <c r="F32" s="104">
        <v>50000</v>
      </c>
    </row>
    <row r="33" spans="1:6" ht="18.75" customHeight="1">
      <c r="A33" s="109" t="s">
        <v>154</v>
      </c>
      <c r="B33" s="110" t="s">
        <v>155</v>
      </c>
      <c r="C33" s="111">
        <f>SUM('3.Bevételek'!C20:C32)</f>
        <v>16150000</v>
      </c>
      <c r="D33" s="104"/>
      <c r="E33" s="104"/>
      <c r="F33" s="111">
        <f>SUM('3.Bevételek'!F26:F32)</f>
        <v>16150000</v>
      </c>
    </row>
    <row r="34" spans="1:6" ht="17.25" customHeight="1">
      <c r="A34" s="113" t="s">
        <v>156</v>
      </c>
      <c r="B34" s="103" t="s">
        <v>157</v>
      </c>
      <c r="C34" s="104"/>
      <c r="D34" s="104"/>
      <c r="E34" s="104"/>
      <c r="F34" s="104"/>
    </row>
    <row r="35" spans="1:6" ht="22.5" customHeight="1">
      <c r="A35" s="113" t="s">
        <v>158</v>
      </c>
      <c r="B35" s="103" t="s">
        <v>159</v>
      </c>
      <c r="C35" s="104"/>
      <c r="D35" s="104">
        <v>500000</v>
      </c>
      <c r="E35" s="104"/>
      <c r="F35" s="104">
        <v>500000</v>
      </c>
    </row>
    <row r="36" spans="1:6" ht="19.5" customHeight="1">
      <c r="A36" s="113" t="s">
        <v>160</v>
      </c>
      <c r="B36" s="103" t="s">
        <v>161</v>
      </c>
      <c r="C36" s="104">
        <v>250000</v>
      </c>
      <c r="D36" s="104"/>
      <c r="E36" s="104"/>
      <c r="F36" s="104">
        <v>250000</v>
      </c>
    </row>
    <row r="37" spans="1:6" ht="17.25" customHeight="1">
      <c r="A37" s="113" t="s">
        <v>162</v>
      </c>
      <c r="B37" s="103" t="s">
        <v>163</v>
      </c>
      <c r="C37" s="104"/>
      <c r="D37" s="104"/>
      <c r="E37" s="104"/>
      <c r="F37" s="104"/>
    </row>
    <row r="38" spans="1:6" ht="21" customHeight="1">
      <c r="A38" s="113" t="s">
        <v>164</v>
      </c>
      <c r="B38" s="103" t="s">
        <v>165</v>
      </c>
      <c r="C38" s="104">
        <v>850000</v>
      </c>
      <c r="D38" s="104"/>
      <c r="E38" s="104"/>
      <c r="F38" s="104">
        <v>850000</v>
      </c>
    </row>
    <row r="39" spans="1:6" ht="24.75" customHeight="1">
      <c r="A39" s="113" t="s">
        <v>166</v>
      </c>
      <c r="B39" s="103" t="s">
        <v>167</v>
      </c>
      <c r="C39" s="104">
        <v>200000</v>
      </c>
      <c r="D39" s="104"/>
      <c r="E39" s="104"/>
      <c r="F39" s="104">
        <v>200000</v>
      </c>
    </row>
    <row r="40" spans="1:6" ht="27" customHeight="1">
      <c r="A40" s="113" t="s">
        <v>168</v>
      </c>
      <c r="B40" s="103" t="s">
        <v>169</v>
      </c>
      <c r="C40" s="104"/>
      <c r="D40" s="104"/>
      <c r="E40" s="104"/>
      <c r="F40" s="104"/>
    </row>
    <row r="41" spans="1:6" ht="15">
      <c r="A41" s="113" t="s">
        <v>170</v>
      </c>
      <c r="B41" s="103" t="s">
        <v>171</v>
      </c>
      <c r="C41" s="104"/>
      <c r="D41" s="104"/>
      <c r="E41" s="104"/>
      <c r="F41" s="104"/>
    </row>
    <row r="42" spans="1:6" ht="21" customHeight="1">
      <c r="A42" s="113" t="s">
        <v>172</v>
      </c>
      <c r="B42" s="103" t="s">
        <v>173</v>
      </c>
      <c r="C42" s="104"/>
      <c r="D42" s="104"/>
      <c r="E42" s="104"/>
      <c r="F42" s="104"/>
    </row>
    <row r="43" spans="1:6" ht="23.25" customHeight="1">
      <c r="A43" s="113" t="s">
        <v>174</v>
      </c>
      <c r="B43" s="103" t="s">
        <v>175</v>
      </c>
      <c r="C43" s="104"/>
      <c r="D43" s="104"/>
      <c r="E43" s="104"/>
      <c r="F43" s="104"/>
    </row>
    <row r="44" spans="1:6" ht="23.25" customHeight="1">
      <c r="A44" s="114" t="s">
        <v>176</v>
      </c>
      <c r="B44" s="110" t="s">
        <v>177</v>
      </c>
      <c r="C44" s="111">
        <f>SUM('3.Bevételek'!C34:C43)</f>
        <v>1300000</v>
      </c>
      <c r="D44" s="112">
        <v>700000</v>
      </c>
      <c r="E44" s="104"/>
      <c r="F44" s="111">
        <f>SUM('3.Bevételek'!F34:F43)</f>
        <v>1800000</v>
      </c>
    </row>
    <row r="45" spans="1:6" ht="58.5" customHeight="1">
      <c r="A45" s="113" t="s">
        <v>178</v>
      </c>
      <c r="B45" s="103" t="s">
        <v>179</v>
      </c>
      <c r="C45" s="104"/>
      <c r="D45" s="104"/>
      <c r="E45" s="104"/>
      <c r="F45" s="104"/>
    </row>
    <row r="46" spans="1:6" ht="48.75" customHeight="1">
      <c r="A46" s="105" t="s">
        <v>180</v>
      </c>
      <c r="B46" s="103" t="s">
        <v>181</v>
      </c>
      <c r="C46" s="104"/>
      <c r="D46" s="104"/>
      <c r="E46" s="104"/>
      <c r="F46" s="104"/>
    </row>
    <row r="47" spans="1:6" ht="30" customHeight="1">
      <c r="A47" s="113" t="s">
        <v>182</v>
      </c>
      <c r="B47" s="103" t="s">
        <v>183</v>
      </c>
      <c r="C47" s="104"/>
      <c r="D47" s="104"/>
      <c r="E47" s="104"/>
      <c r="F47" s="104"/>
    </row>
    <row r="48" spans="1:6" ht="31.5" customHeight="1">
      <c r="A48" s="109" t="s">
        <v>184</v>
      </c>
      <c r="B48" s="110" t="s">
        <v>185</v>
      </c>
      <c r="C48" s="112"/>
      <c r="D48" s="104"/>
      <c r="E48" s="104"/>
      <c r="F48" s="112"/>
    </row>
    <row r="49" spans="1:6" ht="36" customHeight="1">
      <c r="A49" s="115" t="s">
        <v>186</v>
      </c>
      <c r="B49" s="116"/>
      <c r="C49" s="104"/>
      <c r="D49" s="104"/>
      <c r="E49" s="104"/>
      <c r="F49" s="104"/>
    </row>
    <row r="50" spans="1:6" ht="33" customHeight="1">
      <c r="A50" s="105" t="s">
        <v>187</v>
      </c>
      <c r="B50" s="103" t="s">
        <v>188</v>
      </c>
      <c r="C50" s="104"/>
      <c r="D50" s="104"/>
      <c r="E50" s="104"/>
      <c r="F50" s="104"/>
    </row>
    <row r="51" spans="1:6" ht="60" customHeight="1">
      <c r="A51" s="105" t="s">
        <v>189</v>
      </c>
      <c r="B51" s="103" t="s">
        <v>190</v>
      </c>
      <c r="C51" s="104"/>
      <c r="D51" s="104"/>
      <c r="E51" s="104"/>
      <c r="F51" s="104"/>
    </row>
    <row r="52" spans="1:6" ht="45.75" customHeight="1">
      <c r="A52" s="105" t="s">
        <v>191</v>
      </c>
      <c r="B52" s="103" t="s">
        <v>192</v>
      </c>
      <c r="C52" s="104"/>
      <c r="D52" s="104"/>
      <c r="E52" s="104"/>
      <c r="F52" s="104"/>
    </row>
    <row r="53" spans="1:6" ht="45.75" customHeight="1">
      <c r="A53" s="105" t="s">
        <v>193</v>
      </c>
      <c r="B53" s="103" t="s">
        <v>194</v>
      </c>
      <c r="C53" s="104"/>
      <c r="D53" s="104"/>
      <c r="E53" s="104"/>
      <c r="F53" s="104"/>
    </row>
    <row r="54" spans="1:6" ht="36" customHeight="1">
      <c r="A54" s="105" t="s">
        <v>195</v>
      </c>
      <c r="B54" s="103" t="s">
        <v>196</v>
      </c>
      <c r="C54" s="104"/>
      <c r="D54" s="104"/>
      <c r="E54" s="104"/>
      <c r="F54" s="104"/>
    </row>
    <row r="55" spans="1:6" ht="32.25" customHeight="1">
      <c r="A55" s="109" t="s">
        <v>197</v>
      </c>
      <c r="B55" s="110" t="s">
        <v>198</v>
      </c>
      <c r="C55" s="112"/>
      <c r="D55" s="104"/>
      <c r="E55" s="104"/>
      <c r="F55" s="112"/>
    </row>
    <row r="56" spans="1:6" ht="24" customHeight="1">
      <c r="A56" s="113" t="s">
        <v>199</v>
      </c>
      <c r="B56" s="103" t="s">
        <v>200</v>
      </c>
      <c r="C56" s="104"/>
      <c r="D56" s="104"/>
      <c r="E56" s="104"/>
      <c r="F56" s="104"/>
    </row>
    <row r="57" spans="1:6" ht="21.75" customHeight="1">
      <c r="A57" s="113" t="s">
        <v>201</v>
      </c>
      <c r="B57" s="103" t="s">
        <v>202</v>
      </c>
      <c r="C57" s="104"/>
      <c r="D57" s="104"/>
      <c r="E57" s="104"/>
      <c r="F57" s="104"/>
    </row>
    <row r="58" spans="1:6" ht="30.75" customHeight="1">
      <c r="A58" s="113" t="s">
        <v>203</v>
      </c>
      <c r="B58" s="103" t="s">
        <v>204</v>
      </c>
      <c r="C58" s="104"/>
      <c r="D58" s="104"/>
      <c r="E58" s="104"/>
      <c r="F58" s="104"/>
    </row>
    <row r="59" spans="1:6" ht="23.25" customHeight="1">
      <c r="A59" s="113" t="s">
        <v>205</v>
      </c>
      <c r="B59" s="103" t="s">
        <v>206</v>
      </c>
      <c r="C59" s="104"/>
      <c r="D59" s="104"/>
      <c r="E59" s="104"/>
      <c r="F59" s="104"/>
    </row>
    <row r="60" spans="1:6" ht="30.75" customHeight="1">
      <c r="A60" s="113" t="s">
        <v>207</v>
      </c>
      <c r="B60" s="103" t="s">
        <v>208</v>
      </c>
      <c r="C60" s="104"/>
      <c r="D60" s="104"/>
      <c r="E60" s="104"/>
      <c r="F60" s="104"/>
    </row>
    <row r="61" spans="1:6" ht="21" customHeight="1">
      <c r="A61" s="109" t="s">
        <v>209</v>
      </c>
      <c r="B61" s="110" t="s">
        <v>210</v>
      </c>
      <c r="C61" s="104"/>
      <c r="D61" s="104"/>
      <c r="E61" s="104"/>
      <c r="F61" s="104"/>
    </row>
    <row r="62" spans="1:6" ht="62.25" customHeight="1">
      <c r="A62" s="113" t="s">
        <v>211</v>
      </c>
      <c r="B62" s="103" t="s">
        <v>212</v>
      </c>
      <c r="C62" s="104"/>
      <c r="D62" s="104"/>
      <c r="E62" s="104"/>
      <c r="F62" s="104"/>
    </row>
    <row r="63" spans="1:6" ht="45.75" customHeight="1">
      <c r="A63" s="105" t="s">
        <v>213</v>
      </c>
      <c r="B63" s="103" t="s">
        <v>214</v>
      </c>
      <c r="C63" s="104"/>
      <c r="D63" s="104"/>
      <c r="E63" s="104"/>
      <c r="F63" s="104"/>
    </row>
    <row r="64" spans="1:6" ht="35.25" customHeight="1">
      <c r="A64" s="113" t="s">
        <v>215</v>
      </c>
      <c r="B64" s="103" t="s">
        <v>216</v>
      </c>
      <c r="C64" s="104"/>
      <c r="D64" s="104"/>
      <c r="E64" s="104"/>
      <c r="F64" s="104"/>
    </row>
    <row r="65" spans="1:6" ht="31.5" customHeight="1">
      <c r="A65" s="109" t="s">
        <v>217</v>
      </c>
      <c r="B65" s="110" t="s">
        <v>218</v>
      </c>
      <c r="C65" s="111"/>
      <c r="D65" s="104"/>
      <c r="E65" s="104"/>
      <c r="F65" s="111"/>
    </row>
    <row r="66" spans="1:6" ht="37.5" customHeight="1">
      <c r="A66" s="115" t="s">
        <v>219</v>
      </c>
      <c r="B66" s="116"/>
      <c r="C66" s="104"/>
      <c r="D66" s="104"/>
      <c r="E66" s="104"/>
      <c r="F66" s="104"/>
    </row>
    <row r="67" spans="1:6" ht="33" customHeight="1">
      <c r="A67" s="117" t="s">
        <v>220</v>
      </c>
      <c r="B67" s="118" t="s">
        <v>221</v>
      </c>
      <c r="C67" s="111">
        <f>SUM('3.Bevételek'!C65+'3.Bevételek'!C61+'3.Bevételek'!C55+'3.Bevételek'!C44+'3.Bevételek'!C48+'3.Bevételek'!C33+'3.Bevételek'!C19)</f>
        <v>34926492</v>
      </c>
      <c r="D67" s="112">
        <v>700000</v>
      </c>
      <c r="E67" s="104"/>
      <c r="F67" s="111">
        <f>SUM('3.Bevételek'!F65+'3.Bevételek'!F61+'3.Bevételek'!F55+'3.Bevételek'!F48+'3.Bevételek'!F44+'3.Bevételek'!F33+'3.Bevételek'!F19)</f>
        <v>35426492</v>
      </c>
    </row>
    <row r="68" spans="1:6" ht="32.25" customHeight="1">
      <c r="A68" s="119" t="s">
        <v>222</v>
      </c>
      <c r="B68" s="120"/>
      <c r="C68" s="104"/>
      <c r="D68" s="104"/>
      <c r="E68" s="104"/>
      <c r="F68" s="104"/>
    </row>
    <row r="69" spans="1:6" ht="32.25" customHeight="1">
      <c r="A69" s="119" t="s">
        <v>223</v>
      </c>
      <c r="B69" s="120"/>
      <c r="C69" s="104"/>
      <c r="D69" s="104"/>
      <c r="E69" s="104"/>
      <c r="F69" s="104"/>
    </row>
    <row r="70" spans="1:6" ht="30" customHeight="1">
      <c r="A70" s="113" t="s">
        <v>224</v>
      </c>
      <c r="B70" s="105" t="s">
        <v>225</v>
      </c>
      <c r="C70" s="104"/>
      <c r="D70" s="104"/>
      <c r="E70" s="104"/>
      <c r="F70" s="104"/>
    </row>
    <row r="71" spans="1:6" ht="30" customHeight="1">
      <c r="A71" s="113" t="s">
        <v>226</v>
      </c>
      <c r="B71" s="105" t="s">
        <v>227</v>
      </c>
      <c r="C71" s="104"/>
      <c r="D71" s="104"/>
      <c r="E71" s="104"/>
      <c r="F71" s="104"/>
    </row>
    <row r="72" spans="1:6" ht="29.25" customHeight="1">
      <c r="A72" s="113" t="s">
        <v>228</v>
      </c>
      <c r="B72" s="105" t="s">
        <v>229</v>
      </c>
      <c r="C72" s="104"/>
      <c r="D72" s="104"/>
      <c r="E72" s="104"/>
      <c r="F72" s="104"/>
    </row>
    <row r="73" spans="1:6" ht="30" customHeight="1">
      <c r="A73" s="121" t="s">
        <v>230</v>
      </c>
      <c r="B73" s="106" t="s">
        <v>231</v>
      </c>
      <c r="C73" s="104"/>
      <c r="D73" s="104"/>
      <c r="E73" s="104"/>
      <c r="F73" s="104"/>
    </row>
    <row r="74" spans="1:6" ht="28.5" customHeight="1">
      <c r="A74" s="113" t="s">
        <v>232</v>
      </c>
      <c r="B74" s="105" t="s">
        <v>233</v>
      </c>
      <c r="C74" s="104"/>
      <c r="D74" s="104"/>
      <c r="E74" s="104"/>
      <c r="F74" s="104"/>
    </row>
    <row r="75" spans="1:6" ht="27" customHeight="1">
      <c r="A75" s="113" t="s">
        <v>234</v>
      </c>
      <c r="B75" s="105" t="s">
        <v>235</v>
      </c>
      <c r="C75" s="104"/>
      <c r="D75" s="104"/>
      <c r="E75" s="104"/>
      <c r="F75" s="104"/>
    </row>
    <row r="76" spans="1:6" ht="28.5" customHeight="1">
      <c r="A76" s="113" t="s">
        <v>236</v>
      </c>
      <c r="B76" s="105" t="s">
        <v>237</v>
      </c>
      <c r="C76" s="104"/>
      <c r="D76" s="104"/>
      <c r="E76" s="104"/>
      <c r="F76" s="104"/>
    </row>
    <row r="77" spans="1:6" ht="30" customHeight="1">
      <c r="A77" s="113" t="s">
        <v>238</v>
      </c>
      <c r="B77" s="105" t="s">
        <v>239</v>
      </c>
      <c r="C77" s="104"/>
      <c r="D77" s="104"/>
      <c r="E77" s="104"/>
      <c r="F77" s="104"/>
    </row>
    <row r="78" spans="1:6" ht="21.75" customHeight="1">
      <c r="A78" s="121" t="s">
        <v>240</v>
      </c>
      <c r="B78" s="106" t="s">
        <v>241</v>
      </c>
      <c r="C78" s="104"/>
      <c r="D78" s="104"/>
      <c r="E78" s="104"/>
      <c r="F78" s="104"/>
    </row>
    <row r="79" spans="1:5" ht="28.5" customHeight="1">
      <c r="A79" s="105" t="s">
        <v>242</v>
      </c>
      <c r="B79" s="105" t="s">
        <v>243</v>
      </c>
      <c r="D79" s="104"/>
      <c r="E79" s="104"/>
    </row>
    <row r="80" spans="1:6" ht="34.5" customHeight="1">
      <c r="A80" s="105" t="s">
        <v>244</v>
      </c>
      <c r="B80" s="105" t="s">
        <v>243</v>
      </c>
      <c r="C80" s="104">
        <v>28321706</v>
      </c>
      <c r="D80" s="104"/>
      <c r="E80" s="104"/>
      <c r="F80" s="104">
        <v>28321706</v>
      </c>
    </row>
    <row r="81" spans="1:6" ht="32.25" customHeight="1">
      <c r="A81" s="105" t="s">
        <v>245</v>
      </c>
      <c r="B81" s="105" t="s">
        <v>246</v>
      </c>
      <c r="C81" s="104"/>
      <c r="D81" s="104"/>
      <c r="E81" s="104"/>
      <c r="F81" s="104"/>
    </row>
    <row r="82" spans="1:6" ht="34.5" customHeight="1">
      <c r="A82" s="105" t="s">
        <v>247</v>
      </c>
      <c r="B82" s="105" t="s">
        <v>246</v>
      </c>
      <c r="C82" s="104"/>
      <c r="D82" s="104"/>
      <c r="E82" s="104"/>
      <c r="F82" s="104"/>
    </row>
    <row r="83" spans="1:6" ht="20.25" customHeight="1">
      <c r="A83" s="106" t="s">
        <v>248</v>
      </c>
      <c r="B83" s="106" t="s">
        <v>249</v>
      </c>
      <c r="C83" s="112">
        <f>SUM('3.Bevételek'!C80:C82)</f>
        <v>28321706</v>
      </c>
      <c r="D83" s="112"/>
      <c r="E83" s="112"/>
      <c r="F83" s="112">
        <f>SUM('3.Bevételek'!F80:F82)</f>
        <v>28321706</v>
      </c>
    </row>
    <row r="84" spans="1:6" ht="30.75" customHeight="1">
      <c r="A84" s="113" t="s">
        <v>250</v>
      </c>
      <c r="B84" s="105" t="s">
        <v>251</v>
      </c>
      <c r="C84" s="104"/>
      <c r="D84" s="104"/>
      <c r="E84" s="104"/>
      <c r="F84" s="104"/>
    </row>
    <row r="85" spans="1:6" ht="27.75" customHeight="1">
      <c r="A85" s="113" t="s">
        <v>252</v>
      </c>
      <c r="B85" s="105" t="s">
        <v>253</v>
      </c>
      <c r="C85" s="104"/>
      <c r="D85" s="104"/>
      <c r="E85" s="104"/>
      <c r="F85" s="104"/>
    </row>
    <row r="86" spans="1:6" ht="19.5" customHeight="1">
      <c r="A86" s="113" t="s">
        <v>254</v>
      </c>
      <c r="B86" s="105" t="s">
        <v>255</v>
      </c>
      <c r="C86" s="104"/>
      <c r="D86" s="104"/>
      <c r="E86" s="104"/>
      <c r="F86" s="104"/>
    </row>
    <row r="87" spans="1:6" ht="18" customHeight="1">
      <c r="A87" s="113" t="s">
        <v>256</v>
      </c>
      <c r="B87" s="105" t="s">
        <v>257</v>
      </c>
      <c r="C87" s="104"/>
      <c r="D87" s="104"/>
      <c r="E87" s="104"/>
      <c r="F87" s="104"/>
    </row>
    <row r="88" spans="1:6" ht="31.5" customHeight="1">
      <c r="A88" s="113" t="s">
        <v>258</v>
      </c>
      <c r="B88" s="105" t="s">
        <v>259</v>
      </c>
      <c r="C88" s="104"/>
      <c r="D88" s="104"/>
      <c r="E88" s="104"/>
      <c r="F88" s="104"/>
    </row>
    <row r="89" spans="1:6" ht="18.75" customHeight="1">
      <c r="A89" s="121" t="s">
        <v>260</v>
      </c>
      <c r="B89" s="106" t="s">
        <v>261</v>
      </c>
      <c r="C89" s="112"/>
      <c r="D89" s="112"/>
      <c r="E89" s="112"/>
      <c r="F89" s="112"/>
    </row>
    <row r="90" spans="1:6" ht="27.75" customHeight="1">
      <c r="A90" s="113" t="s">
        <v>262</v>
      </c>
      <c r="B90" s="105" t="s">
        <v>263</v>
      </c>
      <c r="C90" s="104"/>
      <c r="D90" s="104"/>
      <c r="E90" s="104"/>
      <c r="F90" s="104"/>
    </row>
    <row r="91" spans="1:6" ht="29.25" customHeight="1">
      <c r="A91" s="113" t="s">
        <v>264</v>
      </c>
      <c r="B91" s="105" t="s">
        <v>265</v>
      </c>
      <c r="C91" s="104"/>
      <c r="D91" s="104"/>
      <c r="E91" s="104"/>
      <c r="F91" s="104"/>
    </row>
    <row r="92" spans="1:6" ht="18" customHeight="1">
      <c r="A92" s="113" t="s">
        <v>266</v>
      </c>
      <c r="B92" s="105" t="s">
        <v>267</v>
      </c>
      <c r="C92" s="104"/>
      <c r="D92" s="104"/>
      <c r="E92" s="104"/>
      <c r="F92" s="104"/>
    </row>
    <row r="93" spans="1:6" ht="24" customHeight="1">
      <c r="A93" s="113" t="s">
        <v>268</v>
      </c>
      <c r="B93" s="105" t="s">
        <v>269</v>
      </c>
      <c r="C93" s="104"/>
      <c r="D93" s="104"/>
      <c r="E93" s="104"/>
      <c r="F93" s="104"/>
    </row>
    <row r="94" spans="1:6" ht="19.5" customHeight="1">
      <c r="A94" s="121" t="s">
        <v>270</v>
      </c>
      <c r="B94" s="106" t="s">
        <v>271</v>
      </c>
      <c r="C94" s="104"/>
      <c r="D94" s="104"/>
      <c r="E94" s="104"/>
      <c r="F94" s="104"/>
    </row>
    <row r="95" spans="1:6" ht="26.25" customHeight="1">
      <c r="A95" s="121" t="s">
        <v>272</v>
      </c>
      <c r="B95" s="106" t="s">
        <v>273</v>
      </c>
      <c r="C95" s="104"/>
      <c r="D95" s="104"/>
      <c r="E95" s="104"/>
      <c r="F95" s="104"/>
    </row>
    <row r="96" spans="1:6" ht="21.75" customHeight="1">
      <c r="A96" s="117" t="s">
        <v>274</v>
      </c>
      <c r="B96" s="122" t="s">
        <v>275</v>
      </c>
      <c r="C96" s="111"/>
      <c r="D96" s="104"/>
      <c r="E96" s="104"/>
      <c r="F96" s="111"/>
    </row>
    <row r="97" spans="1:6" ht="30" customHeight="1">
      <c r="A97" s="123" t="s">
        <v>23</v>
      </c>
      <c r="B97" s="124"/>
      <c r="C97" s="111">
        <f>SUM('3.Bevételek'!C67+'3.Bevételek'!C83)</f>
        <v>63248198</v>
      </c>
      <c r="D97" s="112">
        <v>700000</v>
      </c>
      <c r="E97" s="104"/>
      <c r="F97" s="111">
        <f>SUM('3.Bevételek'!F83+'3.Bevételek'!F67)</f>
        <v>63748198</v>
      </c>
    </row>
  </sheetData>
  <sheetProtection selectLockedCells="1" selectUnlockedCells="1"/>
  <mergeCells count="3">
    <mergeCell ref="A2:F2"/>
    <mergeCell ref="A3:F3"/>
    <mergeCell ref="B5:F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76" zoomScaleNormal="76" zoomScalePageLayoutView="0" workbookViewId="0" topLeftCell="A1">
      <selection activeCell="I15" sqref="I15"/>
    </sheetView>
  </sheetViews>
  <sheetFormatPr defaultColWidth="9.140625" defaultRowHeight="15"/>
  <cols>
    <col min="1" max="1" width="86.28125" style="0" customWidth="1"/>
    <col min="2" max="2" width="28.28125" style="0" customWidth="1"/>
    <col min="3" max="5" width="0" style="0" hidden="1" customWidth="1"/>
  </cols>
  <sheetData>
    <row r="1" spans="1:5" ht="25.5" customHeight="1">
      <c r="A1" s="288" t="s">
        <v>94</v>
      </c>
      <c r="B1" s="288"/>
      <c r="C1" s="288"/>
      <c r="D1" s="288"/>
      <c r="E1" s="288"/>
    </row>
    <row r="2" spans="1:5" ht="23.25" customHeight="1">
      <c r="A2" s="289" t="s">
        <v>276</v>
      </c>
      <c r="B2" s="289"/>
      <c r="C2" s="289"/>
      <c r="D2" s="289"/>
      <c r="E2" s="289"/>
    </row>
    <row r="3" ht="15">
      <c r="A3" s="125"/>
    </row>
    <row r="4" spans="1:6" ht="15">
      <c r="A4" s="126" t="s">
        <v>277</v>
      </c>
      <c r="B4" s="127"/>
      <c r="C4" s="127"/>
      <c r="F4" s="3"/>
    </row>
    <row r="5" spans="1:3" ht="56.25" customHeight="1">
      <c r="A5" s="128" t="s">
        <v>278</v>
      </c>
      <c r="B5" s="129" t="s">
        <v>279</v>
      </c>
      <c r="C5" s="130"/>
    </row>
    <row r="6" spans="1:2" ht="15" customHeight="1">
      <c r="A6" s="131" t="s">
        <v>280</v>
      </c>
      <c r="B6" s="132"/>
    </row>
    <row r="7" spans="1:2" ht="15" customHeight="1">
      <c r="A7" s="131" t="s">
        <v>281</v>
      </c>
      <c r="B7" s="132"/>
    </row>
    <row r="8" spans="1:2" ht="15" customHeight="1">
      <c r="A8" s="131" t="s">
        <v>282</v>
      </c>
      <c r="B8" s="132"/>
    </row>
    <row r="9" spans="1:2" ht="15" customHeight="1">
      <c r="A9" s="131" t="s">
        <v>283</v>
      </c>
      <c r="B9" s="132"/>
    </row>
    <row r="10" spans="1:2" ht="15" customHeight="1">
      <c r="A10" s="133" t="s">
        <v>284</v>
      </c>
      <c r="B10" s="134"/>
    </row>
    <row r="11" spans="1:2" ht="15" customHeight="1">
      <c r="A11" s="131" t="s">
        <v>285</v>
      </c>
      <c r="B11" s="132"/>
    </row>
    <row r="12" spans="1:2" ht="28.5" customHeight="1">
      <c r="A12" s="131" t="s">
        <v>286</v>
      </c>
      <c r="B12" s="132"/>
    </row>
    <row r="13" spans="1:2" ht="15.75" customHeight="1">
      <c r="A13" s="131" t="s">
        <v>287</v>
      </c>
      <c r="B13" s="132"/>
    </row>
    <row r="14" spans="1:2" ht="15" customHeight="1">
      <c r="A14" s="131" t="s">
        <v>288</v>
      </c>
      <c r="B14" s="132">
        <v>3</v>
      </c>
    </row>
    <row r="15" spans="1:2" ht="15" customHeight="1">
      <c r="A15" s="131" t="s">
        <v>289</v>
      </c>
      <c r="B15" s="132"/>
    </row>
    <row r="16" spans="1:2" ht="15" customHeight="1">
      <c r="A16" s="131" t="s">
        <v>290</v>
      </c>
      <c r="B16" s="132"/>
    </row>
    <row r="17" spans="1:2" ht="15" customHeight="1">
      <c r="A17" s="131" t="s">
        <v>291</v>
      </c>
      <c r="B17" s="132"/>
    </row>
    <row r="18" spans="1:2" ht="15" customHeight="1">
      <c r="A18" s="133" t="s">
        <v>292</v>
      </c>
      <c r="B18" s="134">
        <v>3</v>
      </c>
    </row>
    <row r="19" spans="1:2" ht="15" customHeight="1">
      <c r="A19" s="131" t="s">
        <v>293</v>
      </c>
      <c r="B19" s="132"/>
    </row>
    <row r="20" spans="1:2" ht="15" customHeight="1">
      <c r="A20" s="131" t="s">
        <v>294</v>
      </c>
      <c r="B20" s="132"/>
    </row>
    <row r="21" spans="1:2" ht="15" customHeight="1">
      <c r="A21" s="131" t="s">
        <v>295</v>
      </c>
      <c r="B21" s="132">
        <v>3</v>
      </c>
    </row>
    <row r="22" spans="1:2" ht="15" customHeight="1">
      <c r="A22" s="133" t="s">
        <v>296</v>
      </c>
      <c r="B22" s="132">
        <v>3</v>
      </c>
    </row>
    <row r="23" spans="1:2" ht="15" customHeight="1">
      <c r="A23" s="131" t="s">
        <v>297</v>
      </c>
      <c r="B23" s="132">
        <v>1</v>
      </c>
    </row>
    <row r="24" spans="1:2" ht="15" customHeight="1">
      <c r="A24" s="131" t="s">
        <v>298</v>
      </c>
      <c r="B24" s="132"/>
    </row>
    <row r="25" spans="1:2" ht="31.5" customHeight="1">
      <c r="A25" s="131" t="s">
        <v>299</v>
      </c>
      <c r="B25" s="132"/>
    </row>
    <row r="26" spans="1:2" ht="15" customHeight="1">
      <c r="A26" s="133" t="s">
        <v>300</v>
      </c>
      <c r="B26" s="134">
        <v>1</v>
      </c>
    </row>
    <row r="27" spans="1:2" ht="37.5" customHeight="1">
      <c r="A27" s="133" t="s">
        <v>301</v>
      </c>
      <c r="B27" s="300">
        <v>7</v>
      </c>
    </row>
    <row r="28" spans="1:2" ht="30" customHeight="1">
      <c r="A28" s="131" t="s">
        <v>302</v>
      </c>
      <c r="B28" s="132"/>
    </row>
    <row r="29" spans="1:2" ht="30" customHeight="1">
      <c r="A29" s="131" t="s">
        <v>303</v>
      </c>
      <c r="B29" s="132"/>
    </row>
    <row r="30" spans="1:2" ht="30" customHeight="1">
      <c r="A30" s="131" t="s">
        <v>304</v>
      </c>
      <c r="B30" s="132"/>
    </row>
    <row r="31" spans="1:2" ht="15" customHeight="1">
      <c r="A31" s="131" t="s">
        <v>305</v>
      </c>
      <c r="B31" s="132"/>
    </row>
    <row r="32" spans="1:2" ht="30.75" customHeight="1">
      <c r="A32" s="135" t="s">
        <v>306</v>
      </c>
      <c r="B32" s="136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76" zoomScaleNormal="76" zoomScalePageLayoutView="0" workbookViewId="0" topLeftCell="A1">
      <selection activeCell="A38" sqref="A3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8" width="0" style="0" hidden="1" customWidth="1"/>
    <col min="11" max="11" width="0.13671875" style="0" customWidth="1"/>
    <col min="15" max="15" width="29.140625" style="0" customWidth="1"/>
  </cols>
  <sheetData>
    <row r="1" spans="1:8" ht="21.75" customHeight="1">
      <c r="A1" s="288" t="s">
        <v>94</v>
      </c>
      <c r="B1" s="288"/>
      <c r="C1" s="288"/>
      <c r="D1" s="288"/>
      <c r="E1" s="288"/>
      <c r="F1" s="288"/>
      <c r="G1" s="288"/>
      <c r="H1" s="288"/>
    </row>
    <row r="2" spans="1:8" ht="26.25" customHeight="1">
      <c r="A2" s="289" t="s">
        <v>307</v>
      </c>
      <c r="B2" s="289"/>
      <c r="C2" s="289"/>
      <c r="D2" s="289"/>
      <c r="E2" s="289"/>
      <c r="F2" s="289"/>
      <c r="G2" s="289"/>
      <c r="H2" s="289"/>
    </row>
    <row r="3" spans="1:8" ht="26.25" customHeight="1">
      <c r="A3" s="290" t="s">
        <v>308</v>
      </c>
      <c r="B3" s="290"/>
      <c r="C3" s="290"/>
      <c r="F3" s="137"/>
      <c r="G3" s="137"/>
      <c r="H3" s="137"/>
    </row>
    <row r="5" spans="1:3" ht="30">
      <c r="A5" s="138" t="s">
        <v>98</v>
      </c>
      <c r="B5" s="139" t="s">
        <v>309</v>
      </c>
      <c r="C5" s="140" t="s">
        <v>310</v>
      </c>
    </row>
    <row r="6" spans="1:3" ht="15">
      <c r="A6" s="141"/>
      <c r="B6" s="141"/>
      <c r="C6" s="142"/>
    </row>
    <row r="7" spans="1:3" ht="15">
      <c r="A7" s="141"/>
      <c r="B7" s="141"/>
      <c r="C7" s="142"/>
    </row>
    <row r="8" spans="1:3" ht="15">
      <c r="A8" s="141"/>
      <c r="B8" s="141"/>
      <c r="C8" s="142"/>
    </row>
    <row r="9" spans="1:3" ht="15">
      <c r="A9" s="141"/>
      <c r="B9" s="141"/>
      <c r="C9" s="142"/>
    </row>
    <row r="10" spans="1:3" ht="15">
      <c r="A10" s="143" t="s">
        <v>311</v>
      </c>
      <c r="B10" s="144" t="s">
        <v>312</v>
      </c>
      <c r="C10" s="142"/>
    </row>
    <row r="11" spans="1:3" ht="15">
      <c r="A11" s="143"/>
      <c r="B11" s="144"/>
      <c r="C11" s="142"/>
    </row>
    <row r="12" spans="1:3" ht="15">
      <c r="A12" s="143"/>
      <c r="B12" s="144"/>
      <c r="C12" s="142"/>
    </row>
    <row r="13" spans="1:3" ht="15">
      <c r="A13" s="143"/>
      <c r="B13" s="144"/>
      <c r="C13" s="142"/>
    </row>
    <row r="14" spans="1:3" ht="15">
      <c r="A14" s="143"/>
      <c r="B14" s="144"/>
      <c r="C14" s="142"/>
    </row>
    <row r="15" spans="1:3" ht="15">
      <c r="A15" s="143" t="s">
        <v>313</v>
      </c>
      <c r="B15" s="144" t="s">
        <v>314</v>
      </c>
      <c r="C15" s="142"/>
    </row>
    <row r="16" spans="1:3" ht="15">
      <c r="A16" s="143"/>
      <c r="B16" s="144"/>
      <c r="C16" s="142"/>
    </row>
    <row r="17" spans="1:3" ht="15">
      <c r="A17" s="143"/>
      <c r="B17" s="144"/>
      <c r="C17" s="142"/>
    </row>
    <row r="18" spans="1:3" ht="15">
      <c r="A18" s="143"/>
      <c r="B18" s="144"/>
      <c r="C18" s="142"/>
    </row>
    <row r="19" spans="1:3" ht="15">
      <c r="A19" s="143"/>
      <c r="B19" s="144"/>
      <c r="C19" s="142"/>
    </row>
    <row r="20" spans="1:3" ht="15">
      <c r="A20" s="145" t="s">
        <v>315</v>
      </c>
      <c r="B20" s="144" t="s">
        <v>316</v>
      </c>
      <c r="C20" s="142"/>
    </row>
    <row r="21" spans="1:3" ht="15">
      <c r="A21" s="145"/>
      <c r="B21" s="144"/>
      <c r="C21" s="142"/>
    </row>
    <row r="22" spans="1:3" ht="15">
      <c r="A22" s="145"/>
      <c r="B22" s="144"/>
      <c r="C22" s="142"/>
    </row>
    <row r="23" spans="1:3" ht="15">
      <c r="A23" s="143" t="s">
        <v>317</v>
      </c>
      <c r="B23" s="144" t="s">
        <v>318</v>
      </c>
      <c r="C23" s="146">
        <f>SUM('10.beruházások felújítások'!C24:C26)</f>
        <v>690000</v>
      </c>
    </row>
    <row r="24" spans="1:3" ht="15">
      <c r="A24" s="147" t="s">
        <v>319</v>
      </c>
      <c r="B24" s="144"/>
      <c r="C24" s="142">
        <v>450000</v>
      </c>
    </row>
    <row r="25" spans="1:3" ht="15">
      <c r="A25" s="148" t="s">
        <v>320</v>
      </c>
      <c r="B25" s="144"/>
      <c r="C25" s="142">
        <v>160000</v>
      </c>
    </row>
    <row r="26" spans="1:3" ht="15">
      <c r="A26" s="149" t="s">
        <v>321</v>
      </c>
      <c r="B26" s="144"/>
      <c r="C26" s="142">
        <v>80000</v>
      </c>
    </row>
    <row r="27" spans="1:3" ht="15">
      <c r="A27" s="143" t="s">
        <v>322</v>
      </c>
      <c r="B27" s="144" t="s">
        <v>323</v>
      </c>
      <c r="C27" s="142"/>
    </row>
    <row r="28" spans="1:3" ht="15">
      <c r="A28" s="143"/>
      <c r="B28" s="144"/>
      <c r="C28" s="142"/>
    </row>
    <row r="29" spans="1:3" ht="15">
      <c r="A29" s="143"/>
      <c r="B29" s="144"/>
      <c r="C29" s="142"/>
    </row>
    <row r="30" spans="1:3" ht="15">
      <c r="A30" s="145" t="s">
        <v>324</v>
      </c>
      <c r="B30" s="144" t="s">
        <v>325</v>
      </c>
      <c r="C30" s="142"/>
    </row>
    <row r="31" spans="1:3" ht="15">
      <c r="A31" s="145" t="s">
        <v>326</v>
      </c>
      <c r="B31" s="144" t="s">
        <v>327</v>
      </c>
      <c r="C31" s="146">
        <v>170000</v>
      </c>
    </row>
    <row r="32" spans="1:15" ht="15.75">
      <c r="A32" s="150" t="s">
        <v>328</v>
      </c>
      <c r="B32" s="151" t="s">
        <v>329</v>
      </c>
      <c r="C32" s="146">
        <f>SUM('10.beruházások felújítások'!C23+'10.beruházások felújítások'!C31)</f>
        <v>860000</v>
      </c>
      <c r="O32" s="152"/>
    </row>
    <row r="33" spans="1:15" ht="15.75">
      <c r="A33" s="153"/>
      <c r="B33" s="138"/>
      <c r="C33" s="142"/>
      <c r="O33" s="152"/>
    </row>
    <row r="34" spans="1:15" ht="15.75">
      <c r="A34" s="153"/>
      <c r="B34" s="154"/>
      <c r="C34" s="142"/>
      <c r="O34" s="152"/>
    </row>
    <row r="35" spans="1:15" ht="15.75">
      <c r="A35" s="153"/>
      <c r="B35" s="154"/>
      <c r="C35" s="142"/>
      <c r="O35" s="152"/>
    </row>
    <row r="36" spans="1:15" ht="15.75">
      <c r="A36" s="153"/>
      <c r="B36" s="154"/>
      <c r="C36" s="142"/>
      <c r="O36" s="152"/>
    </row>
    <row r="37" spans="1:15" ht="15.75">
      <c r="A37" s="153" t="s">
        <v>330</v>
      </c>
      <c r="B37" s="155" t="s">
        <v>331</v>
      </c>
      <c r="C37" s="146">
        <f>SUM('10.beruházások felújítások'!C38:C40)</f>
        <v>2934870</v>
      </c>
      <c r="O37" s="152"/>
    </row>
    <row r="38" spans="1:9" ht="15.75">
      <c r="A38" s="156" t="s">
        <v>332</v>
      </c>
      <c r="B38" s="155"/>
      <c r="C38" s="142">
        <v>300000</v>
      </c>
      <c r="I38" s="152"/>
    </row>
    <row r="39" spans="1:15" ht="17.25" customHeight="1">
      <c r="A39" s="157" t="s">
        <v>333</v>
      </c>
      <c r="B39" s="155"/>
      <c r="C39" s="142">
        <v>2634870</v>
      </c>
      <c r="O39" s="152"/>
    </row>
    <row r="40" spans="1:15" ht="26.25" customHeight="1">
      <c r="A40" s="157" t="s">
        <v>334</v>
      </c>
      <c r="B40" s="155"/>
      <c r="C40" s="142"/>
      <c r="O40" s="152"/>
    </row>
    <row r="41" spans="1:15" ht="17.25" customHeight="1">
      <c r="A41" s="157"/>
      <c r="B41" s="155"/>
      <c r="C41" s="142"/>
      <c r="O41" s="152"/>
    </row>
    <row r="42" spans="1:15" ht="16.5" customHeight="1">
      <c r="A42" s="158" t="s">
        <v>335</v>
      </c>
      <c r="B42" s="155" t="s">
        <v>336</v>
      </c>
      <c r="C42" s="142"/>
      <c r="O42" s="152"/>
    </row>
    <row r="43" spans="1:15" ht="18" customHeight="1">
      <c r="A43" s="143"/>
      <c r="B43" s="155"/>
      <c r="C43" s="142"/>
      <c r="O43" s="152"/>
    </row>
    <row r="44" spans="2:15" ht="14.25" customHeight="1">
      <c r="B44" s="144" t="s">
        <v>337</v>
      </c>
      <c r="C44" s="142"/>
      <c r="O44" s="152"/>
    </row>
    <row r="45" spans="1:15" ht="22.5" customHeight="1">
      <c r="A45" t="s">
        <v>338</v>
      </c>
      <c r="B45" s="144" t="s">
        <v>339</v>
      </c>
      <c r="C45" s="146">
        <v>781418</v>
      </c>
      <c r="O45" s="152"/>
    </row>
    <row r="46" spans="1:15" ht="15.75">
      <c r="A46" s="159" t="s">
        <v>340</v>
      </c>
      <c r="B46" s="151" t="s">
        <v>341</v>
      </c>
      <c r="C46" s="160">
        <f>SUM('10.beruházások felújítások'!C45+'10.beruházások felújítások'!C37)</f>
        <v>3716288</v>
      </c>
      <c r="O46" s="152"/>
    </row>
  </sheetData>
  <sheetProtection selectLockedCells="1" selectUnlockedCells="1"/>
  <mergeCells count="3">
    <mergeCell ref="A1:H1"/>
    <mergeCell ref="A2:H2"/>
    <mergeCell ref="A3:C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76" zoomScaleNormal="76" zoomScalePageLayoutView="0" workbookViewId="0" topLeftCell="A1">
      <selection activeCell="L34" sqref="L3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8" width="0" style="0" hidden="1" customWidth="1"/>
    <col min="11" max="11" width="10.28125" style="0" customWidth="1"/>
  </cols>
  <sheetData>
    <row r="1" spans="1:8" ht="24" customHeight="1">
      <c r="A1" s="291" t="s">
        <v>94</v>
      </c>
      <c r="B1" s="291"/>
      <c r="C1" s="291"/>
      <c r="D1" s="291"/>
      <c r="E1" s="291"/>
      <c r="F1" s="291"/>
      <c r="G1" s="291"/>
      <c r="H1" s="291"/>
    </row>
    <row r="2" spans="1:8" ht="23.25" customHeight="1">
      <c r="A2" s="292" t="s">
        <v>342</v>
      </c>
      <c r="B2" s="292"/>
      <c r="C2" s="292"/>
      <c r="D2" s="292"/>
      <c r="E2" s="292"/>
      <c r="F2" s="292"/>
      <c r="G2" s="292"/>
      <c r="H2" s="292"/>
    </row>
    <row r="3" spans="1:8" ht="23.25" customHeight="1">
      <c r="A3" s="162"/>
      <c r="B3" s="137"/>
      <c r="C3" s="137"/>
      <c r="D3" s="137"/>
      <c r="E3" s="137"/>
      <c r="F3" s="137"/>
      <c r="G3" s="137"/>
      <c r="H3" s="137"/>
    </row>
    <row r="4" spans="1:4" ht="15">
      <c r="A4" s="293" t="s">
        <v>343</v>
      </c>
      <c r="B4" s="293"/>
      <c r="C4" s="293"/>
      <c r="D4" s="293"/>
    </row>
    <row r="5" spans="1:4" ht="15">
      <c r="A5" s="127"/>
      <c r="B5" s="127"/>
      <c r="C5" s="127"/>
      <c r="D5" s="127"/>
    </row>
    <row r="6" spans="1:4" ht="15">
      <c r="A6" s="127"/>
      <c r="B6" s="127"/>
      <c r="C6" s="127"/>
      <c r="D6" s="127"/>
    </row>
    <row r="8" spans="1:3" ht="30">
      <c r="A8" s="163" t="s">
        <v>98</v>
      </c>
      <c r="B8" s="164" t="s">
        <v>309</v>
      </c>
      <c r="C8" s="165" t="s">
        <v>310</v>
      </c>
    </row>
    <row r="9" spans="1:3" ht="15">
      <c r="A9" s="166"/>
      <c r="B9" s="166"/>
      <c r="C9" s="166"/>
    </row>
    <row r="10" spans="1:3" ht="15">
      <c r="A10" s="166"/>
      <c r="B10" s="166"/>
      <c r="C10" s="166"/>
    </row>
    <row r="11" spans="1:3" ht="15">
      <c r="A11" s="166"/>
      <c r="B11" s="166"/>
      <c r="C11" s="166"/>
    </row>
    <row r="12" spans="1:3" ht="15">
      <c r="A12" s="166"/>
      <c r="B12" s="166"/>
      <c r="C12" s="166"/>
    </row>
    <row r="13" spans="1:3" ht="15">
      <c r="A13" s="167" t="s">
        <v>344</v>
      </c>
      <c r="B13" s="138" t="s">
        <v>345</v>
      </c>
      <c r="C13" s="168">
        <v>21230479</v>
      </c>
    </row>
    <row r="14" spans="1:3" ht="15">
      <c r="A14" s="167"/>
      <c r="B14" s="138"/>
      <c r="C14" s="166"/>
    </row>
    <row r="15" spans="1:3" ht="15">
      <c r="A15" s="167" t="s">
        <v>346</v>
      </c>
      <c r="B15" s="138" t="s">
        <v>345</v>
      </c>
      <c r="C15" s="168">
        <v>2600000</v>
      </c>
    </row>
    <row r="16" spans="1:3" ht="30">
      <c r="A16" s="167" t="s">
        <v>347</v>
      </c>
      <c r="B16" s="138"/>
      <c r="C16" s="166">
        <v>1000000</v>
      </c>
    </row>
    <row r="17" spans="1:3" ht="15">
      <c r="A17" s="143" t="s">
        <v>348</v>
      </c>
      <c r="B17" s="138"/>
      <c r="C17" s="166">
        <v>1000000</v>
      </c>
    </row>
    <row r="18" spans="1:3" ht="23.25" customHeight="1">
      <c r="A18" s="166" t="s">
        <v>349</v>
      </c>
      <c r="B18" s="166"/>
      <c r="C18" s="166">
        <v>600000</v>
      </c>
    </row>
  </sheetData>
  <sheetProtection selectLockedCells="1" selectUnlockedCells="1"/>
  <mergeCells count="3">
    <mergeCell ref="A1:H1"/>
    <mergeCell ref="A2:H2"/>
    <mergeCell ref="A4:D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76" zoomScaleNormal="76" zoomScalePageLayoutView="0" workbookViewId="0" topLeftCell="A1">
      <selection activeCell="D9" sqref="D9"/>
    </sheetView>
  </sheetViews>
  <sheetFormatPr defaultColWidth="9.140625" defaultRowHeight="15"/>
  <cols>
    <col min="1" max="1" width="64.28125" style="0" customWidth="1"/>
    <col min="3" max="3" width="13.57421875" style="0" customWidth="1"/>
    <col min="4" max="4" width="17.00390625" style="0" customWidth="1"/>
    <col min="5" max="5" width="15.421875" style="0" customWidth="1"/>
    <col min="6" max="6" width="14.28125" style="0" customWidth="1"/>
    <col min="7" max="7" width="12.28125" style="0" customWidth="1"/>
    <col min="8" max="8" width="11.00390625" style="0" customWidth="1"/>
    <col min="9" max="9" width="12.8515625" style="0" customWidth="1"/>
    <col min="10" max="10" width="26.7109375" style="0" customWidth="1"/>
  </cols>
  <sheetData>
    <row r="1" spans="1:10" ht="30" customHeight="1">
      <c r="A1" s="291" t="s">
        <v>94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46.5" customHeight="1">
      <c r="A2" s="292" t="s">
        <v>350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6.5" customHeight="1">
      <c r="A3" s="2"/>
      <c r="B3" s="169"/>
      <c r="C3" s="169"/>
      <c r="D3" s="169"/>
      <c r="E3" s="169"/>
      <c r="F3" s="169"/>
      <c r="G3" s="169"/>
      <c r="H3" s="169"/>
      <c r="I3" s="169"/>
      <c r="J3" s="169"/>
    </row>
    <row r="4" spans="1:12" ht="15">
      <c r="A4" s="4" t="s">
        <v>310</v>
      </c>
      <c r="H4" s="290" t="s">
        <v>351</v>
      </c>
      <c r="I4" s="290"/>
      <c r="J4" s="290"/>
      <c r="K4" s="170"/>
      <c r="L4" s="170"/>
    </row>
    <row r="5" spans="1:10" ht="61.5" customHeight="1">
      <c r="A5" s="163" t="s">
        <v>98</v>
      </c>
      <c r="B5" s="164" t="s">
        <v>309</v>
      </c>
      <c r="C5" s="165" t="s">
        <v>352</v>
      </c>
      <c r="D5" s="165" t="s">
        <v>353</v>
      </c>
      <c r="E5" s="165" t="s">
        <v>354</v>
      </c>
      <c r="F5" s="165" t="s">
        <v>355</v>
      </c>
      <c r="G5" s="165" t="s">
        <v>356</v>
      </c>
      <c r="H5" s="165" t="s">
        <v>357</v>
      </c>
      <c r="I5" s="165" t="s">
        <v>358</v>
      </c>
      <c r="J5" s="165" t="s">
        <v>359</v>
      </c>
    </row>
    <row r="6" spans="1:10" ht="38.25">
      <c r="A6" s="5"/>
      <c r="B6" s="5"/>
      <c r="C6" s="5"/>
      <c r="D6" s="5"/>
      <c r="E6" s="5"/>
      <c r="F6" s="171" t="s">
        <v>360</v>
      </c>
      <c r="G6" s="172"/>
      <c r="H6" s="5"/>
      <c r="I6" s="5"/>
      <c r="J6" s="5"/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143" t="s">
        <v>311</v>
      </c>
      <c r="B10" s="144" t="s">
        <v>312</v>
      </c>
      <c r="C10" s="5"/>
      <c r="D10" s="5"/>
      <c r="E10" s="5"/>
      <c r="F10" s="5"/>
      <c r="G10" s="5"/>
      <c r="H10" s="5"/>
      <c r="I10" s="5"/>
      <c r="J10" s="5"/>
    </row>
    <row r="11" spans="1:10" ht="15">
      <c r="A11" s="143"/>
      <c r="B11" s="144"/>
      <c r="C11" s="5"/>
      <c r="D11" s="5"/>
      <c r="E11" s="5"/>
      <c r="F11" s="5"/>
      <c r="G11" s="5"/>
      <c r="H11" s="5"/>
      <c r="I11" s="5"/>
      <c r="J11" s="5"/>
    </row>
    <row r="12" spans="1:10" ht="15">
      <c r="A12" s="143"/>
      <c r="B12" s="144"/>
      <c r="C12" s="5"/>
      <c r="D12" s="5"/>
      <c r="E12" s="5"/>
      <c r="F12" s="5"/>
      <c r="G12" s="5"/>
      <c r="H12" s="5"/>
      <c r="I12" s="5"/>
      <c r="J12" s="5"/>
    </row>
    <row r="13" spans="1:10" ht="15">
      <c r="A13" s="143"/>
      <c r="B13" s="144"/>
      <c r="C13" s="5"/>
      <c r="D13" s="5"/>
      <c r="E13" s="5"/>
      <c r="F13" s="5"/>
      <c r="G13" s="5"/>
      <c r="H13" s="5"/>
      <c r="I13" s="5"/>
      <c r="J13" s="5"/>
    </row>
    <row r="14" spans="1:10" ht="15">
      <c r="A14" s="143"/>
      <c r="B14" s="144"/>
      <c r="C14" s="5"/>
      <c r="D14" s="5"/>
      <c r="E14" s="5"/>
      <c r="F14" s="5"/>
      <c r="G14" s="5"/>
      <c r="H14" s="5"/>
      <c r="I14" s="5"/>
      <c r="J14" s="5"/>
    </row>
    <row r="15" spans="1:10" ht="15">
      <c r="A15" s="143" t="s">
        <v>313</v>
      </c>
      <c r="B15" s="144" t="s">
        <v>314</v>
      </c>
      <c r="C15" s="5"/>
      <c r="D15" s="5"/>
      <c r="E15" s="5"/>
      <c r="F15" s="5"/>
      <c r="G15" s="5"/>
      <c r="H15" s="5"/>
      <c r="I15" s="5"/>
      <c r="J15" s="5"/>
    </row>
    <row r="16" spans="1:10" ht="15">
      <c r="A16" s="143"/>
      <c r="B16" s="144"/>
      <c r="C16" s="5"/>
      <c r="D16" s="5"/>
      <c r="E16" s="5"/>
      <c r="F16" s="5"/>
      <c r="G16" s="5"/>
      <c r="H16" s="5"/>
      <c r="I16" s="5"/>
      <c r="J16" s="5"/>
    </row>
    <row r="17" spans="1:10" ht="15">
      <c r="A17" s="143"/>
      <c r="B17" s="144"/>
      <c r="C17" s="5"/>
      <c r="D17" s="5"/>
      <c r="E17" s="5"/>
      <c r="F17" s="5"/>
      <c r="G17" s="5"/>
      <c r="H17" s="5"/>
      <c r="I17" s="5"/>
      <c r="J17" s="5"/>
    </row>
    <row r="18" spans="1:10" ht="15">
      <c r="A18" s="143"/>
      <c r="B18" s="144"/>
      <c r="C18" s="5"/>
      <c r="D18" s="5"/>
      <c r="E18" s="5"/>
      <c r="F18" s="5"/>
      <c r="G18" s="5"/>
      <c r="H18" s="5"/>
      <c r="I18" s="5"/>
      <c r="J18" s="5"/>
    </row>
    <row r="19" spans="1:10" ht="15">
      <c r="A19" s="143"/>
      <c r="B19" s="144"/>
      <c r="C19" s="5"/>
      <c r="D19" s="5"/>
      <c r="E19" s="5"/>
      <c r="F19" s="5"/>
      <c r="G19" s="5"/>
      <c r="H19" s="5"/>
      <c r="I19" s="5"/>
      <c r="J19" s="5"/>
    </row>
    <row r="20" spans="1:10" ht="15">
      <c r="A20" s="145" t="s">
        <v>315</v>
      </c>
      <c r="B20" s="144" t="s">
        <v>316</v>
      </c>
      <c r="C20" s="5"/>
      <c r="D20" s="5"/>
      <c r="E20" s="5"/>
      <c r="F20" s="5"/>
      <c r="G20" s="5"/>
      <c r="H20" s="5"/>
      <c r="I20" s="5"/>
      <c r="J20" s="5"/>
    </row>
    <row r="21" spans="1:10" ht="15">
      <c r="A21" s="145"/>
      <c r="B21" s="144"/>
      <c r="C21" s="5"/>
      <c r="D21" s="5"/>
      <c r="E21" s="5"/>
      <c r="F21" s="5"/>
      <c r="G21" s="5"/>
      <c r="H21" s="5"/>
      <c r="I21" s="5"/>
      <c r="J21" s="5"/>
    </row>
    <row r="22" spans="1:10" ht="15">
      <c r="A22" s="145"/>
      <c r="B22" s="144"/>
      <c r="C22" s="5"/>
      <c r="D22" s="5"/>
      <c r="E22" s="5"/>
      <c r="F22" s="5"/>
      <c r="G22" s="5"/>
      <c r="H22" s="5"/>
      <c r="I22" s="5"/>
      <c r="J22" s="5"/>
    </row>
    <row r="23" spans="1:10" ht="15">
      <c r="A23" s="143" t="s">
        <v>317</v>
      </c>
      <c r="B23" s="144" t="s">
        <v>318</v>
      </c>
      <c r="C23" s="5"/>
      <c r="D23" s="5"/>
      <c r="E23" s="5"/>
      <c r="F23" s="5"/>
      <c r="G23" s="5"/>
      <c r="H23" s="5"/>
      <c r="I23" s="5"/>
      <c r="J23" s="5"/>
    </row>
    <row r="24" spans="1:10" ht="15">
      <c r="A24" s="143"/>
      <c r="B24" s="144"/>
      <c r="C24" s="5"/>
      <c r="D24" s="5"/>
      <c r="E24" s="5"/>
      <c r="F24" s="5"/>
      <c r="G24" s="5"/>
      <c r="H24" s="5"/>
      <c r="I24" s="5"/>
      <c r="J24" s="5"/>
    </row>
    <row r="25" spans="1:10" ht="15">
      <c r="A25" s="143"/>
      <c r="B25" s="144"/>
      <c r="C25" s="5"/>
      <c r="D25" s="5"/>
      <c r="E25" s="5"/>
      <c r="F25" s="5"/>
      <c r="G25" s="5"/>
      <c r="H25" s="5"/>
      <c r="I25" s="5"/>
      <c r="J25" s="5"/>
    </row>
    <row r="26" spans="1:10" ht="15">
      <c r="A26" s="143" t="s">
        <v>322</v>
      </c>
      <c r="B26" s="144" t="s">
        <v>323</v>
      </c>
      <c r="C26" s="5"/>
      <c r="D26" s="5"/>
      <c r="E26" s="5"/>
      <c r="F26" s="5"/>
      <c r="G26" s="5"/>
      <c r="H26" s="5"/>
      <c r="I26" s="5"/>
      <c r="J26" s="5"/>
    </row>
    <row r="27" spans="1:10" ht="15">
      <c r="A27" s="143"/>
      <c r="B27" s="144"/>
      <c r="C27" s="5"/>
      <c r="D27" s="5"/>
      <c r="E27" s="5"/>
      <c r="F27" s="5"/>
      <c r="G27" s="5"/>
      <c r="H27" s="5"/>
      <c r="I27" s="5"/>
      <c r="J27" s="5"/>
    </row>
    <row r="28" spans="1:10" ht="15">
      <c r="A28" s="143"/>
      <c r="B28" s="144"/>
      <c r="C28" s="5"/>
      <c r="D28" s="5"/>
      <c r="E28" s="5"/>
      <c r="F28" s="5"/>
      <c r="G28" s="5"/>
      <c r="H28" s="5"/>
      <c r="I28" s="5"/>
      <c r="J28" s="5"/>
    </row>
    <row r="29" spans="1:10" ht="15">
      <c r="A29" s="145" t="s">
        <v>324</v>
      </c>
      <c r="B29" s="144" t="s">
        <v>325</v>
      </c>
      <c r="C29" s="5"/>
      <c r="D29" s="5"/>
      <c r="E29" s="5"/>
      <c r="F29" s="5"/>
      <c r="G29" s="5"/>
      <c r="H29" s="5"/>
      <c r="I29" s="5"/>
      <c r="J29" s="5"/>
    </row>
    <row r="30" spans="1:10" ht="15">
      <c r="A30" s="145" t="s">
        <v>326</v>
      </c>
      <c r="B30" s="144" t="s">
        <v>327</v>
      </c>
      <c r="C30" s="5"/>
      <c r="D30" s="5"/>
      <c r="E30" s="5"/>
      <c r="F30" s="5"/>
      <c r="G30" s="5"/>
      <c r="H30" s="5"/>
      <c r="I30" s="5"/>
      <c r="J30" s="5"/>
    </row>
    <row r="31" spans="1:10" ht="15.75">
      <c r="A31" s="150" t="s">
        <v>328</v>
      </c>
      <c r="B31" s="151" t="s">
        <v>329</v>
      </c>
      <c r="C31" s="5"/>
      <c r="D31" s="5"/>
      <c r="E31" s="5"/>
      <c r="F31" s="5"/>
      <c r="G31" s="5"/>
      <c r="H31" s="5"/>
      <c r="I31" s="5"/>
      <c r="J31" s="5"/>
    </row>
    <row r="32" spans="1:10" ht="15.75">
      <c r="A32" s="153"/>
      <c r="B32" s="138"/>
      <c r="C32" s="5"/>
      <c r="D32" s="5"/>
      <c r="E32" s="5"/>
      <c r="F32" s="5"/>
      <c r="G32" s="5"/>
      <c r="H32" s="5"/>
      <c r="I32" s="5"/>
      <c r="J32" s="5"/>
    </row>
    <row r="33" spans="1:10" ht="15.75">
      <c r="A33" s="153"/>
      <c r="B33" s="138"/>
      <c r="C33" s="5"/>
      <c r="D33" s="5"/>
      <c r="E33" s="5"/>
      <c r="F33" s="5"/>
      <c r="G33" s="5"/>
      <c r="H33" s="5"/>
      <c r="I33" s="5"/>
      <c r="J33" s="5"/>
    </row>
    <row r="34" spans="1:10" ht="15.75">
      <c r="A34" s="153"/>
      <c r="B34" s="138"/>
      <c r="C34" s="5"/>
      <c r="D34" s="5"/>
      <c r="E34" s="5"/>
      <c r="F34" s="5"/>
      <c r="G34" s="5"/>
      <c r="H34" s="5"/>
      <c r="I34" s="5"/>
      <c r="J34" s="5"/>
    </row>
    <row r="35" spans="1:10" ht="15.75">
      <c r="A35" s="153"/>
      <c r="B35" s="138"/>
      <c r="C35" s="5"/>
      <c r="D35" s="5"/>
      <c r="E35" s="5"/>
      <c r="F35" s="5"/>
      <c r="G35" s="5"/>
      <c r="H35" s="5"/>
      <c r="I35" s="5"/>
      <c r="J35" s="5"/>
    </row>
    <row r="36" spans="1:10" ht="15">
      <c r="A36" s="143" t="s">
        <v>330</v>
      </c>
      <c r="B36" s="144" t="s">
        <v>331</v>
      </c>
      <c r="C36" s="5"/>
      <c r="D36" s="5"/>
      <c r="E36" s="5"/>
      <c r="F36" s="5"/>
      <c r="G36" s="5"/>
      <c r="H36" s="5"/>
      <c r="I36" s="5"/>
      <c r="J36" s="5"/>
    </row>
    <row r="37" spans="1:10" ht="15">
      <c r="A37" s="143"/>
      <c r="B37" s="144"/>
      <c r="C37" s="5"/>
      <c r="D37" s="5"/>
      <c r="E37" s="5"/>
      <c r="F37" s="5"/>
      <c r="G37" s="5"/>
      <c r="H37" s="5"/>
      <c r="I37" s="5"/>
      <c r="J37" s="5"/>
    </row>
    <row r="38" spans="1:10" ht="15">
      <c r="A38" s="143"/>
      <c r="B38" s="144"/>
      <c r="C38" s="5"/>
      <c r="D38" s="5"/>
      <c r="E38" s="5"/>
      <c r="F38" s="5"/>
      <c r="G38" s="5"/>
      <c r="H38" s="5"/>
      <c r="I38" s="5"/>
      <c r="J38" s="5"/>
    </row>
    <row r="39" spans="1:10" ht="15">
      <c r="A39" s="143"/>
      <c r="B39" s="144"/>
      <c r="C39" s="5"/>
      <c r="D39" s="5"/>
      <c r="E39" s="5"/>
      <c r="F39" s="5"/>
      <c r="G39" s="5"/>
      <c r="H39" s="5"/>
      <c r="I39" s="5"/>
      <c r="J39" s="5"/>
    </row>
    <row r="40" spans="1:10" ht="15">
      <c r="A40" s="143"/>
      <c r="B40" s="144"/>
      <c r="C40" s="5"/>
      <c r="D40" s="5"/>
      <c r="E40" s="5"/>
      <c r="F40" s="5"/>
      <c r="G40" s="5"/>
      <c r="H40" s="5"/>
      <c r="I40" s="5"/>
      <c r="J40" s="5"/>
    </row>
    <row r="41" spans="1:10" ht="15">
      <c r="A41" s="143" t="s">
        <v>335</v>
      </c>
      <c r="B41" s="144" t="s">
        <v>336</v>
      </c>
      <c r="C41" s="5"/>
      <c r="D41" s="5"/>
      <c r="E41" s="5"/>
      <c r="F41" s="5"/>
      <c r="G41" s="5"/>
      <c r="H41" s="5"/>
      <c r="I41" s="5"/>
      <c r="J41" s="5"/>
    </row>
    <row r="42" spans="1:10" ht="15">
      <c r="A42" s="143"/>
      <c r="B42" s="144"/>
      <c r="C42" s="5"/>
      <c r="D42" s="5"/>
      <c r="E42" s="5"/>
      <c r="F42" s="5"/>
      <c r="G42" s="5"/>
      <c r="H42" s="5"/>
      <c r="I42" s="5"/>
      <c r="J42" s="5"/>
    </row>
    <row r="43" spans="1:10" ht="15">
      <c r="A43" s="143"/>
      <c r="B43" s="144"/>
      <c r="C43" s="5"/>
      <c r="D43" s="5"/>
      <c r="E43" s="5"/>
      <c r="F43" s="5"/>
      <c r="G43" s="5"/>
      <c r="H43" s="5"/>
      <c r="I43" s="5"/>
      <c r="J43" s="5"/>
    </row>
    <row r="44" spans="1:10" ht="15">
      <c r="A44" s="143"/>
      <c r="B44" s="144"/>
      <c r="C44" s="5"/>
      <c r="D44" s="5"/>
      <c r="E44" s="5"/>
      <c r="F44" s="5"/>
      <c r="G44" s="5"/>
      <c r="H44" s="5"/>
      <c r="I44" s="5"/>
      <c r="J44" s="5"/>
    </row>
    <row r="45" spans="1:10" ht="15">
      <c r="A45" s="143"/>
      <c r="B45" s="144"/>
      <c r="C45" s="5"/>
      <c r="D45" s="5"/>
      <c r="E45" s="5"/>
      <c r="F45" s="5"/>
      <c r="G45" s="5"/>
      <c r="H45" s="5"/>
      <c r="I45" s="5"/>
      <c r="J45" s="5"/>
    </row>
    <row r="46" spans="1:10" ht="15">
      <c r="A46" s="143" t="s">
        <v>361</v>
      </c>
      <c r="B46" s="144" t="s">
        <v>337</v>
      </c>
      <c r="C46" s="5"/>
      <c r="D46" s="5"/>
      <c r="E46" s="5"/>
      <c r="F46" s="5"/>
      <c r="G46" s="5"/>
      <c r="H46" s="5"/>
      <c r="I46" s="5"/>
      <c r="J46" s="5"/>
    </row>
    <row r="47" spans="1:10" ht="15">
      <c r="A47" s="143" t="s">
        <v>362</v>
      </c>
      <c r="B47" s="144" t="s">
        <v>339</v>
      </c>
      <c r="C47" s="5"/>
      <c r="D47" s="5"/>
      <c r="E47" s="5"/>
      <c r="F47" s="5"/>
      <c r="G47" s="5"/>
      <c r="H47" s="5"/>
      <c r="I47" s="5"/>
      <c r="J47" s="5"/>
    </row>
    <row r="48" spans="1:10" ht="15.75">
      <c r="A48" s="150" t="s">
        <v>363</v>
      </c>
      <c r="B48" s="151" t="s">
        <v>341</v>
      </c>
      <c r="C48" s="5"/>
      <c r="D48" s="5"/>
      <c r="E48" s="5"/>
      <c r="F48" s="5"/>
      <c r="G48" s="5"/>
      <c r="H48" s="5"/>
      <c r="I48" s="5"/>
      <c r="J48" s="5"/>
    </row>
  </sheetData>
  <sheetProtection selectLockedCells="1" selectUnlockedCells="1"/>
  <mergeCells count="3">
    <mergeCell ref="A1:J1"/>
    <mergeCell ref="A2:J2"/>
    <mergeCell ref="H4:J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="76" zoomScaleNormal="76"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3.00390625" style="0" customWidth="1"/>
    <col min="3" max="3" width="14.28125" style="0" customWidth="1"/>
    <col min="4" max="4" width="9.8515625" style="0" customWidth="1"/>
    <col min="5" max="5" width="18.140625" style="0" customWidth="1"/>
    <col min="6" max="6" width="9.28125" style="0" customWidth="1"/>
    <col min="7" max="7" width="9.421875" style="0" customWidth="1"/>
    <col min="8" max="8" width="9.28125" style="0" customWidth="1"/>
    <col min="9" max="9" width="8.57421875" style="0" customWidth="1"/>
  </cols>
  <sheetData>
    <row r="1" spans="1:8" ht="25.5" customHeight="1">
      <c r="A1" s="291" t="s">
        <v>94</v>
      </c>
      <c r="B1" s="291"/>
      <c r="C1" s="291"/>
      <c r="D1" s="291"/>
      <c r="E1" s="291"/>
      <c r="F1" s="291"/>
      <c r="G1" s="291"/>
      <c r="H1" s="291"/>
    </row>
    <row r="2" spans="1:8" ht="82.5" customHeight="1">
      <c r="A2" s="292" t="s">
        <v>364</v>
      </c>
      <c r="B2" s="292"/>
      <c r="C2" s="292"/>
      <c r="D2" s="292"/>
      <c r="E2" s="292"/>
      <c r="F2" s="292"/>
      <c r="G2" s="292"/>
      <c r="H2" s="292"/>
    </row>
    <row r="3" spans="1:8" ht="20.25" customHeight="1">
      <c r="A3" s="173"/>
      <c r="B3" s="174"/>
      <c r="C3" s="174"/>
      <c r="D3" s="174"/>
      <c r="E3" s="174"/>
      <c r="F3" s="174"/>
      <c r="G3" s="174"/>
      <c r="H3" s="174"/>
    </row>
    <row r="4" spans="1:9" ht="15">
      <c r="A4" s="4" t="s">
        <v>310</v>
      </c>
      <c r="E4" s="290" t="s">
        <v>365</v>
      </c>
      <c r="F4" s="290"/>
      <c r="G4" s="290"/>
      <c r="H4" s="290"/>
      <c r="I4" s="290"/>
    </row>
    <row r="5" spans="1:9" ht="86.25" customHeight="1">
      <c r="A5" s="163" t="s">
        <v>98</v>
      </c>
      <c r="B5" s="164" t="s">
        <v>309</v>
      </c>
      <c r="C5" s="165" t="s">
        <v>357</v>
      </c>
      <c r="D5" s="165" t="s">
        <v>358</v>
      </c>
      <c r="E5" s="165" t="s">
        <v>366</v>
      </c>
      <c r="F5" s="165" t="s">
        <v>367</v>
      </c>
      <c r="G5" s="165" t="s">
        <v>368</v>
      </c>
      <c r="H5" s="165" t="s">
        <v>369</v>
      </c>
      <c r="I5" s="165" t="s">
        <v>370</v>
      </c>
    </row>
    <row r="6" spans="1:9" ht="15">
      <c r="A6" s="175" t="s">
        <v>224</v>
      </c>
      <c r="B6" s="145" t="s">
        <v>225</v>
      </c>
      <c r="C6" s="5"/>
      <c r="D6" s="5"/>
      <c r="E6" s="172"/>
      <c r="F6" s="5"/>
      <c r="G6" s="5"/>
      <c r="H6" s="5"/>
      <c r="I6" s="5"/>
    </row>
    <row r="7" spans="1:9" ht="15">
      <c r="A7" s="176" t="s">
        <v>371</v>
      </c>
      <c r="B7" s="176" t="s">
        <v>225</v>
      </c>
      <c r="C7" s="5"/>
      <c r="D7" s="5"/>
      <c r="E7" s="5"/>
      <c r="F7" s="5"/>
      <c r="G7" s="5"/>
      <c r="H7" s="5"/>
      <c r="I7" s="5"/>
    </row>
    <row r="8" spans="1:9" ht="30">
      <c r="A8" s="177" t="s">
        <v>226</v>
      </c>
      <c r="B8" s="145" t="s">
        <v>227</v>
      </c>
      <c r="C8" s="5"/>
      <c r="D8" s="5"/>
      <c r="E8" s="5"/>
      <c r="F8" s="5"/>
      <c r="G8" s="5"/>
      <c r="H8" s="5"/>
      <c r="I8" s="5"/>
    </row>
    <row r="9" spans="1:9" ht="15">
      <c r="A9" s="175" t="s">
        <v>372</v>
      </c>
      <c r="B9" s="145" t="s">
        <v>229</v>
      </c>
      <c r="C9" s="5"/>
      <c r="D9" s="5"/>
      <c r="E9" s="5"/>
      <c r="F9" s="5"/>
      <c r="G9" s="5"/>
      <c r="H9" s="5"/>
      <c r="I9" s="5"/>
    </row>
    <row r="10" spans="1:9" ht="15">
      <c r="A10" s="176" t="s">
        <v>371</v>
      </c>
      <c r="B10" s="176" t="s">
        <v>229</v>
      </c>
      <c r="C10" s="5"/>
      <c r="D10" s="5"/>
      <c r="E10" s="5"/>
      <c r="F10" s="5"/>
      <c r="G10" s="5"/>
      <c r="H10" s="5"/>
      <c r="I10" s="5"/>
    </row>
    <row r="11" spans="1:9" ht="15">
      <c r="A11" s="178" t="s">
        <v>230</v>
      </c>
      <c r="B11" s="139" t="s">
        <v>231</v>
      </c>
      <c r="C11" s="5"/>
      <c r="D11" s="5"/>
      <c r="E11" s="5"/>
      <c r="F11" s="5"/>
      <c r="G11" s="5"/>
      <c r="H11" s="5"/>
      <c r="I11" s="5"/>
    </row>
    <row r="12" spans="1:9" ht="15">
      <c r="A12" s="177" t="s">
        <v>373</v>
      </c>
      <c r="B12" s="145" t="s">
        <v>233</v>
      </c>
      <c r="C12" s="5"/>
      <c r="D12" s="5"/>
      <c r="E12" s="5"/>
      <c r="F12" s="5"/>
      <c r="G12" s="5"/>
      <c r="H12" s="5"/>
      <c r="I12" s="5"/>
    </row>
    <row r="13" spans="1:9" ht="15">
      <c r="A13" s="176" t="s">
        <v>374</v>
      </c>
      <c r="B13" s="176" t="s">
        <v>233</v>
      </c>
      <c r="C13" s="5"/>
      <c r="D13" s="5"/>
      <c r="E13" s="5"/>
      <c r="F13" s="5"/>
      <c r="G13" s="5"/>
      <c r="H13" s="5"/>
      <c r="I13" s="5"/>
    </row>
    <row r="14" spans="1:9" ht="15">
      <c r="A14" s="175" t="s">
        <v>234</v>
      </c>
      <c r="B14" s="145" t="s">
        <v>235</v>
      </c>
      <c r="C14" s="5"/>
      <c r="D14" s="5"/>
      <c r="E14" s="5"/>
      <c r="F14" s="5"/>
      <c r="G14" s="5"/>
      <c r="H14" s="5"/>
      <c r="I14" s="5"/>
    </row>
    <row r="15" spans="1:9" ht="15">
      <c r="A15" s="143" t="s">
        <v>375</v>
      </c>
      <c r="B15" s="145" t="s">
        <v>237</v>
      </c>
      <c r="C15" s="166"/>
      <c r="D15" s="166"/>
      <c r="E15" s="166"/>
      <c r="F15" s="166"/>
      <c r="G15" s="166"/>
      <c r="H15" s="166"/>
      <c r="I15" s="166"/>
    </row>
    <row r="16" spans="1:9" ht="15">
      <c r="A16" s="176" t="s">
        <v>376</v>
      </c>
      <c r="B16" s="176" t="s">
        <v>237</v>
      </c>
      <c r="C16" s="166"/>
      <c r="D16" s="166"/>
      <c r="E16" s="166"/>
      <c r="F16" s="166"/>
      <c r="G16" s="166"/>
      <c r="H16" s="166"/>
      <c r="I16" s="166"/>
    </row>
    <row r="17" spans="1:9" ht="15">
      <c r="A17" s="175" t="s">
        <v>238</v>
      </c>
      <c r="B17" s="145" t="s">
        <v>239</v>
      </c>
      <c r="C17" s="166"/>
      <c r="D17" s="166"/>
      <c r="E17" s="166"/>
      <c r="F17" s="166"/>
      <c r="G17" s="166"/>
      <c r="H17" s="166"/>
      <c r="I17" s="166"/>
    </row>
    <row r="18" spans="1:9" ht="15">
      <c r="A18" s="179" t="s">
        <v>240</v>
      </c>
      <c r="B18" s="139" t="s">
        <v>241</v>
      </c>
      <c r="C18" s="166"/>
      <c r="D18" s="166"/>
      <c r="E18" s="166"/>
      <c r="F18" s="166"/>
      <c r="G18" s="166"/>
      <c r="H18" s="166"/>
      <c r="I18" s="166"/>
    </row>
    <row r="19" spans="1:9" ht="15">
      <c r="A19" s="177" t="s">
        <v>262</v>
      </c>
      <c r="B19" s="145" t="s">
        <v>263</v>
      </c>
      <c r="C19" s="166"/>
      <c r="D19" s="166"/>
      <c r="E19" s="166"/>
      <c r="F19" s="166"/>
      <c r="G19" s="166"/>
      <c r="H19" s="166"/>
      <c r="I19" s="166"/>
    </row>
    <row r="20" spans="1:9" ht="15">
      <c r="A20" s="143" t="s">
        <v>264</v>
      </c>
      <c r="B20" s="145" t="s">
        <v>265</v>
      </c>
      <c r="C20" s="166"/>
      <c r="D20" s="166"/>
      <c r="E20" s="166"/>
      <c r="F20" s="166"/>
      <c r="G20" s="166"/>
      <c r="H20" s="166"/>
      <c r="I20" s="166"/>
    </row>
    <row r="21" spans="1:9" ht="15">
      <c r="A21" s="175" t="s">
        <v>266</v>
      </c>
      <c r="B21" s="145" t="s">
        <v>267</v>
      </c>
      <c r="C21" s="166"/>
      <c r="D21" s="166"/>
      <c r="E21" s="166"/>
      <c r="F21" s="166"/>
      <c r="G21" s="166"/>
      <c r="H21" s="166"/>
      <c r="I21" s="166"/>
    </row>
    <row r="22" spans="1:9" ht="15">
      <c r="A22" s="175" t="s">
        <v>268</v>
      </c>
      <c r="B22" s="145" t="s">
        <v>269</v>
      </c>
      <c r="C22" s="166"/>
      <c r="D22" s="166"/>
      <c r="E22" s="166"/>
      <c r="F22" s="166"/>
      <c r="G22" s="166"/>
      <c r="H22" s="166"/>
      <c r="I22" s="166"/>
    </row>
    <row r="23" spans="1:9" ht="15">
      <c r="A23" s="176" t="s">
        <v>377</v>
      </c>
      <c r="B23" s="176" t="s">
        <v>269</v>
      </c>
      <c r="C23" s="166"/>
      <c r="D23" s="166"/>
      <c r="E23" s="166"/>
      <c r="F23" s="166"/>
      <c r="G23" s="166"/>
      <c r="H23" s="166"/>
      <c r="I23" s="166"/>
    </row>
    <row r="24" spans="1:9" ht="15">
      <c r="A24" s="176" t="s">
        <v>378</v>
      </c>
      <c r="B24" s="176" t="s">
        <v>269</v>
      </c>
      <c r="C24" s="166"/>
      <c r="D24" s="166"/>
      <c r="E24" s="166"/>
      <c r="F24" s="166"/>
      <c r="G24" s="166"/>
      <c r="H24" s="166"/>
      <c r="I24" s="166"/>
    </row>
    <row r="25" spans="1:9" ht="15">
      <c r="A25" s="180" t="s">
        <v>379</v>
      </c>
      <c r="B25" s="180" t="s">
        <v>269</v>
      </c>
      <c r="C25" s="166"/>
      <c r="D25" s="166"/>
      <c r="E25" s="166"/>
      <c r="F25" s="166"/>
      <c r="G25" s="166"/>
      <c r="H25" s="166"/>
      <c r="I25" s="166"/>
    </row>
    <row r="26" spans="1:9" ht="15">
      <c r="A26" s="181" t="s">
        <v>270</v>
      </c>
      <c r="B26" s="182" t="s">
        <v>271</v>
      </c>
      <c r="C26" s="166"/>
      <c r="D26" s="166"/>
      <c r="E26" s="166"/>
      <c r="F26" s="166"/>
      <c r="G26" s="166"/>
      <c r="H26" s="166"/>
      <c r="I26" s="166"/>
    </row>
    <row r="27" spans="1:9" ht="15">
      <c r="A27" s="183"/>
      <c r="B27" s="184"/>
      <c r="C27" s="185"/>
      <c r="D27" s="185"/>
      <c r="E27" s="185"/>
      <c r="F27" s="166"/>
      <c r="G27" s="166"/>
      <c r="H27" s="166"/>
      <c r="I27" s="166"/>
    </row>
    <row r="28" spans="1:9" ht="24.75" customHeight="1">
      <c r="A28" s="163" t="s">
        <v>98</v>
      </c>
      <c r="B28" s="164" t="s">
        <v>309</v>
      </c>
      <c r="C28" s="166"/>
      <c r="D28" s="166"/>
      <c r="E28" s="166"/>
      <c r="F28" s="166"/>
      <c r="G28" s="166"/>
      <c r="H28" s="166"/>
      <c r="I28" s="166"/>
    </row>
    <row r="29" spans="1:9" ht="26.25">
      <c r="A29" s="186" t="s">
        <v>380</v>
      </c>
      <c r="B29" s="187"/>
      <c r="C29" s="166"/>
      <c r="D29" s="166"/>
      <c r="E29" s="166"/>
      <c r="F29" s="166"/>
      <c r="G29" s="166"/>
      <c r="H29" s="166"/>
      <c r="I29" s="166"/>
    </row>
    <row r="30" spans="1:9" ht="15.75">
      <c r="A30" s="188" t="s">
        <v>381</v>
      </c>
      <c r="C30" s="187">
        <v>16100000</v>
      </c>
      <c r="D30" s="166"/>
      <c r="E30" s="166"/>
      <c r="F30" s="166"/>
      <c r="G30" s="166"/>
      <c r="H30" s="166"/>
      <c r="I30" s="166"/>
    </row>
    <row r="31" spans="1:9" ht="31.5">
      <c r="A31" s="188" t="s">
        <v>382</v>
      </c>
      <c r="C31" s="187">
        <v>500000</v>
      </c>
      <c r="D31" s="166"/>
      <c r="E31" s="166"/>
      <c r="F31" s="166"/>
      <c r="G31" s="166"/>
      <c r="H31" s="166"/>
      <c r="I31" s="166"/>
    </row>
    <row r="32" spans="1:9" ht="15.75">
      <c r="A32" s="188" t="s">
        <v>383</v>
      </c>
      <c r="C32" s="187"/>
      <c r="D32" s="166"/>
      <c r="E32" s="166"/>
      <c r="F32" s="166"/>
      <c r="G32" s="166"/>
      <c r="H32" s="166"/>
      <c r="I32" s="166"/>
    </row>
    <row r="33" spans="1:9" ht="31.5">
      <c r="A33" s="188" t="s">
        <v>384</v>
      </c>
      <c r="C33" s="187"/>
      <c r="D33" s="166"/>
      <c r="E33" s="166"/>
      <c r="F33" s="166"/>
      <c r="G33" s="166"/>
      <c r="H33" s="166"/>
      <c r="I33" s="166"/>
    </row>
    <row r="34" spans="1:9" ht="15.75">
      <c r="A34" s="188" t="s">
        <v>385</v>
      </c>
      <c r="C34" s="187">
        <v>50000</v>
      </c>
      <c r="D34" s="166"/>
      <c r="E34" s="166"/>
      <c r="F34" s="166"/>
      <c r="G34" s="166"/>
      <c r="H34" s="166"/>
      <c r="I34" s="166"/>
    </row>
    <row r="35" spans="1:9" ht="15.75">
      <c r="A35" s="188" t="s">
        <v>386</v>
      </c>
      <c r="C35" s="187"/>
      <c r="D35" s="166"/>
      <c r="E35" s="166"/>
      <c r="F35" s="166"/>
      <c r="G35" s="166"/>
      <c r="H35" s="166"/>
      <c r="I35" s="166"/>
    </row>
    <row r="36" spans="1:9" ht="15">
      <c r="A36" s="181" t="s">
        <v>387</v>
      </c>
      <c r="C36" s="189">
        <f>SUM('14.stabilitási 2'!C30:C35)</f>
        <v>16650000</v>
      </c>
      <c r="D36" s="166"/>
      <c r="E36" s="166"/>
      <c r="F36" s="166"/>
      <c r="G36" s="166"/>
      <c r="H36" s="166"/>
      <c r="I36" s="166"/>
    </row>
    <row r="37" spans="1:2" ht="15">
      <c r="A37" s="190"/>
      <c r="B37" s="191"/>
    </row>
    <row r="38" spans="1:2" ht="15">
      <c r="A38" s="190"/>
      <c r="B38" s="191"/>
    </row>
    <row r="39" spans="1:2" ht="15">
      <c r="A39" s="190"/>
      <c r="B39" s="191"/>
    </row>
    <row r="40" spans="1:2" ht="15">
      <c r="A40" s="190"/>
      <c r="B40" s="191"/>
    </row>
    <row r="41" spans="1:2" ht="15">
      <c r="A41" s="190"/>
      <c r="B41" s="191"/>
    </row>
    <row r="42" spans="1:2" ht="15">
      <c r="A42" s="190"/>
      <c r="B42" s="191"/>
    </row>
    <row r="43" spans="1:2" ht="15">
      <c r="A43" s="190"/>
      <c r="B43" s="191"/>
    </row>
    <row r="44" spans="1:2" ht="15">
      <c r="A44" s="190"/>
      <c r="B44" s="191"/>
    </row>
    <row r="45" spans="1:2" ht="15">
      <c r="A45" s="190"/>
      <c r="B45" s="191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192" t="s">
        <v>388</v>
      </c>
      <c r="B48" s="4"/>
      <c r="C48" s="4"/>
      <c r="D48" s="4"/>
      <c r="E48" s="4"/>
      <c r="F48" s="4"/>
      <c r="G48" s="4"/>
    </row>
    <row r="49" spans="1:7" ht="15.75">
      <c r="A49" s="193" t="s">
        <v>389</v>
      </c>
      <c r="B49" s="4"/>
      <c r="C49" s="4"/>
      <c r="D49" s="4"/>
      <c r="E49" s="4"/>
      <c r="F49" s="4"/>
      <c r="G49" s="4"/>
    </row>
    <row r="50" spans="1:7" ht="15.75">
      <c r="A50" s="193" t="s">
        <v>390</v>
      </c>
      <c r="B50" s="4"/>
      <c r="C50" s="4"/>
      <c r="D50" s="4"/>
      <c r="E50" s="4"/>
      <c r="F50" s="4"/>
      <c r="G50" s="4"/>
    </row>
    <row r="51" spans="1:7" ht="15.75">
      <c r="A51" s="193" t="s">
        <v>391</v>
      </c>
      <c r="B51" s="4"/>
      <c r="C51" s="4"/>
      <c r="D51" s="4"/>
      <c r="E51" s="4"/>
      <c r="F51" s="4"/>
      <c r="G51" s="4"/>
    </row>
    <row r="52" spans="1:7" ht="15.75">
      <c r="A52" s="193" t="s">
        <v>392</v>
      </c>
      <c r="B52" s="4"/>
      <c r="C52" s="4"/>
      <c r="D52" s="4"/>
      <c r="E52" s="4"/>
      <c r="F52" s="4"/>
      <c r="G52" s="4"/>
    </row>
    <row r="53" spans="1:7" ht="15.75">
      <c r="A53" s="193" t="s">
        <v>393</v>
      </c>
      <c r="B53" s="4"/>
      <c r="C53" s="4"/>
      <c r="D53" s="4"/>
      <c r="E53" s="4"/>
      <c r="F53" s="4"/>
      <c r="G53" s="4"/>
    </row>
    <row r="54" spans="1:7" ht="15">
      <c r="A54" s="192" t="s">
        <v>394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94" t="s">
        <v>395</v>
      </c>
      <c r="B56" s="294"/>
      <c r="C56" s="294"/>
      <c r="D56" s="294"/>
      <c r="E56" s="294"/>
      <c r="F56" s="294"/>
      <c r="G56" s="294"/>
      <c r="H56" s="294"/>
    </row>
    <row r="59" ht="15.75">
      <c r="A59" s="194" t="s">
        <v>396</v>
      </c>
    </row>
    <row r="60" ht="15.75">
      <c r="A60" s="193" t="s">
        <v>397</v>
      </c>
    </row>
    <row r="61" ht="15.75">
      <c r="A61" s="193" t="s">
        <v>398</v>
      </c>
    </row>
    <row r="62" ht="15.75">
      <c r="A62" s="193" t="s">
        <v>399</v>
      </c>
    </row>
    <row r="63" ht="15">
      <c r="A63" s="192" t="s">
        <v>400</v>
      </c>
    </row>
    <row r="64" ht="15.75">
      <c r="A64" s="193" t="s">
        <v>401</v>
      </c>
    </row>
    <row r="66" ht="15.75">
      <c r="A66" s="195" t="s">
        <v>402</v>
      </c>
    </row>
    <row r="67" ht="15.75">
      <c r="A67" s="195" t="s">
        <v>403</v>
      </c>
    </row>
    <row r="68" ht="15.75">
      <c r="A68" s="196" t="s">
        <v>381</v>
      </c>
    </row>
    <row r="69" ht="15.75">
      <c r="A69" s="196" t="s">
        <v>382</v>
      </c>
    </row>
    <row r="70" ht="15.75">
      <c r="A70" s="196" t="s">
        <v>383</v>
      </c>
    </row>
    <row r="71" ht="15.75">
      <c r="A71" s="196" t="s">
        <v>384</v>
      </c>
    </row>
    <row r="72" ht="15.75">
      <c r="A72" s="196" t="s">
        <v>385</v>
      </c>
    </row>
    <row r="73" ht="15.75">
      <c r="A73" s="196" t="s">
        <v>386</v>
      </c>
    </row>
  </sheetData>
  <sheetProtection selectLockedCells="1" selectUnlockedCells="1"/>
  <mergeCells count="4">
    <mergeCell ref="A1:H1"/>
    <mergeCell ref="A2:H2"/>
    <mergeCell ref="E4:I4"/>
    <mergeCell ref="A56:H56"/>
  </mergeCells>
  <hyperlinks>
    <hyperlink ref="A18" r:id="rId1" display="Belföldi értékpapírok bevételei "/>
    <hyperlink ref="A48" r:id="rId2" display="a)4 hitel, kölcsön felvétele, átvállalása a folyósítás, átvállalás napjától a végtörlesztés napjáig, és annak aktuális tőketartozása,"/>
    <hyperlink ref="A54" r:id="rId3" display="g)5 hitelintézetek által, származékos műveletek különbözeteként az Államadósság Kezelő Központ Zrt.-nél (a továbbiakban: ÁKK Zrt.) elhelyezett fedezeti betétek, és azok összege."/>
    <hyperlink ref="A63" r:id="rId4" display="d)53 törvény alapján az önkormányzatot megillető illeték, bírság, díj;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76" zoomScaleNormal="76" zoomScalePageLayoutView="0" workbookViewId="0" topLeftCell="A1">
      <selection activeCell="A4" sqref="A4:B4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91" t="s">
        <v>94</v>
      </c>
      <c r="B1" s="291"/>
    </row>
    <row r="2" spans="1:7" ht="71.25" customHeight="1">
      <c r="A2" s="292" t="s">
        <v>404</v>
      </c>
      <c r="B2" s="292"/>
      <c r="C2" s="197"/>
      <c r="D2" s="197"/>
      <c r="E2" s="197"/>
      <c r="F2" s="197"/>
      <c r="G2" s="197"/>
    </row>
    <row r="3" spans="1:7" ht="24" customHeight="1">
      <c r="A3" s="2"/>
      <c r="B3" s="2"/>
      <c r="C3" s="197"/>
      <c r="D3" s="197"/>
      <c r="E3" s="197"/>
      <c r="F3" s="197"/>
      <c r="G3" s="197"/>
    </row>
    <row r="4" spans="1:2" ht="22.5" customHeight="1">
      <c r="A4" s="295" t="s">
        <v>405</v>
      </c>
      <c r="B4" s="295"/>
    </row>
    <row r="5" spans="1:2" ht="18">
      <c r="A5" s="198" t="s">
        <v>406</v>
      </c>
      <c r="B5" s="10" t="s">
        <v>407</v>
      </c>
    </row>
    <row r="6" spans="1:2" ht="15">
      <c r="A6" s="5" t="s">
        <v>3</v>
      </c>
      <c r="B6" s="5"/>
    </row>
    <row r="7" spans="1:2" ht="15">
      <c r="A7" s="199" t="s">
        <v>4</v>
      </c>
      <c r="B7" s="5"/>
    </row>
    <row r="8" spans="1:2" ht="15">
      <c r="A8" s="5" t="s">
        <v>5</v>
      </c>
      <c r="B8" s="5"/>
    </row>
    <row r="9" spans="1:2" ht="15">
      <c r="A9" s="5" t="s">
        <v>6</v>
      </c>
      <c r="B9" s="5"/>
    </row>
    <row r="10" spans="1:2" ht="15">
      <c r="A10" s="5" t="s">
        <v>7</v>
      </c>
      <c r="B10" s="5"/>
    </row>
    <row r="11" spans="1:2" ht="15">
      <c r="A11" s="5" t="s">
        <v>8</v>
      </c>
      <c r="B11" s="5"/>
    </row>
    <row r="12" spans="1:2" ht="15">
      <c r="A12" s="5" t="s">
        <v>9</v>
      </c>
      <c r="B12" s="5"/>
    </row>
    <row r="13" spans="1:2" ht="15">
      <c r="A13" s="5" t="s">
        <v>10</v>
      </c>
      <c r="B13" s="5"/>
    </row>
    <row r="14" spans="1:2" ht="15">
      <c r="A14" s="12" t="s">
        <v>408</v>
      </c>
      <c r="B14" s="200"/>
    </row>
    <row r="15" spans="1:2" ht="30">
      <c r="A15" s="201" t="s">
        <v>409</v>
      </c>
      <c r="B15" s="5"/>
    </row>
    <row r="16" spans="1:2" ht="30">
      <c r="A16" s="201" t="s">
        <v>410</v>
      </c>
      <c r="B16" s="5"/>
    </row>
    <row r="17" spans="1:2" ht="15">
      <c r="A17" s="202" t="s">
        <v>411</v>
      </c>
      <c r="B17" s="5"/>
    </row>
    <row r="18" spans="1:2" ht="15">
      <c r="A18" s="202" t="s">
        <v>412</v>
      </c>
      <c r="B18" s="5"/>
    </row>
    <row r="19" spans="1:2" ht="15">
      <c r="A19" s="5" t="s">
        <v>413</v>
      </c>
      <c r="B19" s="5"/>
    </row>
    <row r="20" spans="1:2" ht="15">
      <c r="A20" s="203" t="s">
        <v>414</v>
      </c>
      <c r="B20" s="5"/>
    </row>
    <row r="21" spans="1:2" ht="31.5">
      <c r="A21" s="204" t="s">
        <v>415</v>
      </c>
      <c r="B21" s="205"/>
    </row>
    <row r="22" spans="1:2" ht="15.75">
      <c r="A22" s="206" t="s">
        <v>416</v>
      </c>
      <c r="B22" s="207"/>
    </row>
    <row r="25" spans="1:2" ht="18">
      <c r="A25" s="198" t="s">
        <v>406</v>
      </c>
      <c r="B25" s="10" t="s">
        <v>407</v>
      </c>
    </row>
    <row r="26" spans="1:2" ht="15">
      <c r="A26" s="5" t="s">
        <v>3</v>
      </c>
      <c r="B26" s="5"/>
    </row>
    <row r="27" spans="1:2" ht="15">
      <c r="A27" s="199" t="s">
        <v>4</v>
      </c>
      <c r="B27" s="5"/>
    </row>
    <row r="28" spans="1:2" ht="15">
      <c r="A28" s="5" t="s">
        <v>5</v>
      </c>
      <c r="B28" s="5"/>
    </row>
    <row r="29" spans="1:2" ht="15">
      <c r="A29" s="5" t="s">
        <v>6</v>
      </c>
      <c r="B29" s="5"/>
    </row>
    <row r="30" spans="1:2" ht="15">
      <c r="A30" s="5" t="s">
        <v>7</v>
      </c>
      <c r="B30" s="5"/>
    </row>
    <row r="31" spans="1:2" ht="15">
      <c r="A31" s="5" t="s">
        <v>8</v>
      </c>
      <c r="B31" s="5"/>
    </row>
    <row r="32" spans="1:2" ht="15">
      <c r="A32" s="5" t="s">
        <v>9</v>
      </c>
      <c r="B32" s="5"/>
    </row>
    <row r="33" spans="1:2" ht="15">
      <c r="A33" s="5" t="s">
        <v>10</v>
      </c>
      <c r="B33" s="5"/>
    </row>
    <row r="34" spans="1:2" ht="15">
      <c r="A34" s="12" t="s">
        <v>408</v>
      </c>
      <c r="B34" s="200"/>
    </row>
    <row r="35" spans="1:2" ht="30">
      <c r="A35" s="201" t="s">
        <v>409</v>
      </c>
      <c r="B35" s="5"/>
    </row>
    <row r="36" spans="1:2" ht="30">
      <c r="A36" s="201" t="s">
        <v>410</v>
      </c>
      <c r="B36" s="5"/>
    </row>
    <row r="37" spans="1:2" ht="15">
      <c r="A37" s="202" t="s">
        <v>411</v>
      </c>
      <c r="B37" s="5"/>
    </row>
    <row r="38" spans="1:2" ht="15">
      <c r="A38" s="202" t="s">
        <v>412</v>
      </c>
      <c r="B38" s="5"/>
    </row>
    <row r="39" spans="1:2" ht="15">
      <c r="A39" s="5" t="s">
        <v>413</v>
      </c>
      <c r="B39" s="5"/>
    </row>
    <row r="40" spans="1:2" ht="15">
      <c r="A40" s="203" t="s">
        <v>414</v>
      </c>
      <c r="B40" s="5"/>
    </row>
    <row r="41" spans="1:2" ht="31.5">
      <c r="A41" s="204" t="s">
        <v>415</v>
      </c>
      <c r="B41" s="205"/>
    </row>
    <row r="42" spans="1:2" ht="15.75">
      <c r="A42" s="206" t="s">
        <v>416</v>
      </c>
      <c r="B42" s="207"/>
    </row>
  </sheetData>
  <sheetProtection selectLockedCells="1" selectUnlockedCells="1"/>
  <mergeCells count="3">
    <mergeCell ref="A1:B1"/>
    <mergeCell ref="A2:B2"/>
    <mergeCell ref="A4:B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2018-03-01T06:43:44Z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